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384" activeTab="4"/>
  </bookViews>
  <sheets>
    <sheet name="RECAP ETATS CIMA" sheetId="1" r:id="rId1"/>
    <sheet name="BILAN_IARD" sheetId="2" r:id="rId2"/>
    <sheet name="C1-IARD" sheetId="3" r:id="rId3"/>
    <sheet name="C4-IARD" sheetId="17" r:id="rId4"/>
    <sheet name="C5-IARD" sheetId="5" r:id="rId5"/>
    <sheet name="C5-IARD DETAIL" sheetId="4" r:id="rId6"/>
    <sheet name="C9-IARD" sheetId="6" r:id="rId7"/>
    <sheet name="C10-TabA" sheetId="7" r:id="rId8"/>
    <sheet name="C10A-IARD" sheetId="8" r:id="rId9"/>
    <sheet name="C10-TabB" sheetId="9" r:id="rId10"/>
    <sheet name="C10B-IARD" sheetId="10" r:id="rId11"/>
    <sheet name="C10C-IARD" sheetId="11" r:id="rId12"/>
    <sheet name="C10D-IARD" sheetId="12" r:id="rId13"/>
    <sheet name="C11-IARD" sheetId="18" r:id="rId14"/>
    <sheet name="CEG-IARD" sheetId="13" r:id="rId15"/>
    <sheet name="CGPP-IARD" sheetId="14" r:id="rId16"/>
    <sheet name="CRIA-IARD" sheetId="15" r:id="rId17"/>
    <sheet name="RG National IARD" sheetId="16" r:id="rId18"/>
    <sheet name="RA1" sheetId="19" r:id="rId19"/>
    <sheet name="RA2" sheetId="20"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5" l="1"/>
  <c r="C13" i="15" s="1"/>
  <c r="F8" i="15"/>
  <c r="F13" i="15" s="1"/>
  <c r="E11" i="14"/>
  <c r="E11" i="13"/>
  <c r="D53" i="14"/>
  <c r="E57" i="14" s="1"/>
  <c r="E45" i="14"/>
  <c r="E30" i="14"/>
  <c r="D27" i="14"/>
  <c r="E18" i="14"/>
  <c r="E58" i="14"/>
  <c r="E48" i="13"/>
  <c r="E44" i="13"/>
  <c r="D39" i="13"/>
  <c r="C39" i="13"/>
  <c r="E39" i="13" s="1"/>
  <c r="E38" i="13"/>
  <c r="E37" i="13"/>
  <c r="E36" i="13"/>
  <c r="E26" i="13"/>
  <c r="D20" i="13"/>
  <c r="C20" i="13"/>
  <c r="E20" i="13" s="1"/>
  <c r="C19" i="13"/>
  <c r="D10" i="13"/>
  <c r="C10" i="13"/>
  <c r="E10" i="13" s="1"/>
  <c r="E9" i="13"/>
  <c r="E8" i="13"/>
  <c r="E7" i="13"/>
  <c r="D37" i="18"/>
  <c r="D42" i="18" s="1"/>
  <c r="C35" i="18"/>
  <c r="E33" i="18"/>
  <c r="E35" i="18" s="1"/>
  <c r="D33" i="18"/>
  <c r="D35" i="18" s="1"/>
  <c r="D36" i="18" s="1"/>
  <c r="C33" i="18"/>
  <c r="D30" i="18"/>
  <c r="C30" i="18"/>
  <c r="C37" i="18" s="1"/>
  <c r="C42" i="18" s="1"/>
  <c r="E29" i="18"/>
  <c r="D29" i="18"/>
  <c r="C29" i="18"/>
  <c r="E28" i="18"/>
  <c r="E30" i="18" s="1"/>
  <c r="E37" i="18" s="1"/>
  <c r="D28" i="18"/>
  <c r="D34" i="18" s="1"/>
  <c r="C28" i="18"/>
  <c r="C34" i="18" s="1"/>
  <c r="C36" i="18" s="1"/>
  <c r="E20" i="18"/>
  <c r="D20" i="18"/>
  <c r="D41" i="18" s="1"/>
  <c r="E19" i="18"/>
  <c r="D19" i="18"/>
  <c r="C19" i="18"/>
  <c r="E15" i="18"/>
  <c r="D15" i="18"/>
  <c r="C15" i="18"/>
  <c r="C20" i="18" s="1"/>
  <c r="G163" i="11"/>
  <c r="F163" i="11"/>
  <c r="E163" i="11"/>
  <c r="D163" i="11"/>
  <c r="C163" i="11"/>
  <c r="B163" i="11"/>
  <c r="G160" i="11"/>
  <c r="F160" i="11"/>
  <c r="E160" i="11"/>
  <c r="D160" i="11"/>
  <c r="C160" i="11"/>
  <c r="B160" i="11"/>
  <c r="G159" i="11"/>
  <c r="F159" i="11"/>
  <c r="E159" i="11"/>
  <c r="D159" i="11"/>
  <c r="C159" i="11"/>
  <c r="B159" i="11"/>
  <c r="D153" i="11"/>
  <c r="F152" i="11"/>
  <c r="E152" i="11"/>
  <c r="D152" i="11"/>
  <c r="C152" i="11"/>
  <c r="B152" i="11"/>
  <c r="H152" i="11" s="1"/>
  <c r="G151" i="11"/>
  <c r="F151" i="11"/>
  <c r="E151" i="11"/>
  <c r="D151" i="11"/>
  <c r="C151" i="11"/>
  <c r="B151" i="11"/>
  <c r="H151" i="11" s="1"/>
  <c r="H150" i="11"/>
  <c r="F150" i="11"/>
  <c r="E150" i="11"/>
  <c r="D150" i="11"/>
  <c r="C150" i="11"/>
  <c r="B150" i="11"/>
  <c r="F149" i="11"/>
  <c r="F153" i="11" s="1"/>
  <c r="E149" i="11"/>
  <c r="E153" i="11" s="1"/>
  <c r="D149" i="11"/>
  <c r="C149" i="11"/>
  <c r="C153" i="11" s="1"/>
  <c r="B149" i="11"/>
  <c r="B153" i="11" s="1"/>
  <c r="G147" i="11"/>
  <c r="F147" i="11"/>
  <c r="E147" i="11"/>
  <c r="D147" i="11"/>
  <c r="C147" i="11"/>
  <c r="B147" i="11"/>
  <c r="H147" i="11" s="1"/>
  <c r="G146" i="11"/>
  <c r="F146" i="11"/>
  <c r="E146" i="11"/>
  <c r="D146" i="11"/>
  <c r="C146" i="11"/>
  <c r="B146" i="11"/>
  <c r="H146" i="11" s="1"/>
  <c r="E145" i="11"/>
  <c r="E148" i="11" s="1"/>
  <c r="H144" i="11"/>
  <c r="G144" i="11"/>
  <c r="F144" i="11"/>
  <c r="E144" i="11"/>
  <c r="D144" i="11"/>
  <c r="C144" i="11"/>
  <c r="B144" i="11"/>
  <c r="G143" i="11"/>
  <c r="F143" i="11"/>
  <c r="E143" i="11"/>
  <c r="D143" i="11"/>
  <c r="C143" i="11"/>
  <c r="B143" i="11"/>
  <c r="H143" i="11" s="1"/>
  <c r="G142" i="11"/>
  <c r="G145" i="11" s="1"/>
  <c r="G148" i="11" s="1"/>
  <c r="F142" i="11"/>
  <c r="F145" i="11" s="1"/>
  <c r="F148" i="11" s="1"/>
  <c r="E142" i="11"/>
  <c r="D142" i="11"/>
  <c r="D145" i="11" s="1"/>
  <c r="D148" i="11" s="1"/>
  <c r="C142" i="11"/>
  <c r="C145" i="11" s="1"/>
  <c r="C148" i="11" s="1"/>
  <c r="B142" i="11"/>
  <c r="H142" i="11" s="1"/>
  <c r="F120" i="11"/>
  <c r="E120" i="11"/>
  <c r="D120" i="11"/>
  <c r="C120" i="11"/>
  <c r="B120" i="11"/>
  <c r="H120" i="11" s="1"/>
  <c r="H119" i="11"/>
  <c r="H118" i="11"/>
  <c r="H117" i="11"/>
  <c r="H116" i="11"/>
  <c r="E115" i="11"/>
  <c r="E128" i="11" s="1"/>
  <c r="E129" i="11" s="1"/>
  <c r="E131" i="11" s="1"/>
  <c r="H114" i="11"/>
  <c r="H113" i="11"/>
  <c r="G112" i="11"/>
  <c r="G115" i="11" s="1"/>
  <c r="G128" i="11" s="1"/>
  <c r="G129" i="11" s="1"/>
  <c r="G131" i="11" s="1"/>
  <c r="F112" i="11"/>
  <c r="F115" i="11" s="1"/>
  <c r="F128" i="11" s="1"/>
  <c r="F129" i="11" s="1"/>
  <c r="F131" i="11" s="1"/>
  <c r="E112" i="11"/>
  <c r="D112" i="11"/>
  <c r="D115" i="11" s="1"/>
  <c r="D128" i="11" s="1"/>
  <c r="D129" i="11" s="1"/>
  <c r="D131" i="11" s="1"/>
  <c r="C112" i="11"/>
  <c r="C115" i="11" s="1"/>
  <c r="C128" i="11" s="1"/>
  <c r="C129" i="11" s="1"/>
  <c r="C131" i="11" s="1"/>
  <c r="B112" i="11"/>
  <c r="H112" i="11" s="1"/>
  <c r="H111" i="11"/>
  <c r="H110" i="11"/>
  <c r="H109" i="11"/>
  <c r="F87" i="11"/>
  <c r="E87" i="11"/>
  <c r="D87" i="11"/>
  <c r="C87" i="11"/>
  <c r="B87" i="11"/>
  <c r="H87" i="11" s="1"/>
  <c r="H86" i="11"/>
  <c r="H85" i="11"/>
  <c r="H84" i="11"/>
  <c r="H83" i="11"/>
  <c r="D82" i="11"/>
  <c r="D95" i="11" s="1"/>
  <c r="D96" i="11" s="1"/>
  <c r="D98" i="11" s="1"/>
  <c r="H81" i="11"/>
  <c r="H80" i="11"/>
  <c r="G79" i="11"/>
  <c r="G82" i="11" s="1"/>
  <c r="G95" i="11" s="1"/>
  <c r="G96" i="11" s="1"/>
  <c r="G98" i="11" s="1"/>
  <c r="F79" i="11"/>
  <c r="F82" i="11" s="1"/>
  <c r="F95" i="11" s="1"/>
  <c r="F96" i="11" s="1"/>
  <c r="F98" i="11" s="1"/>
  <c r="E79" i="11"/>
  <c r="E82" i="11" s="1"/>
  <c r="E95" i="11" s="1"/>
  <c r="E96" i="11" s="1"/>
  <c r="E98" i="11" s="1"/>
  <c r="D79" i="11"/>
  <c r="C79" i="11"/>
  <c r="C82" i="11" s="1"/>
  <c r="C95" i="11" s="1"/>
  <c r="C96" i="11" s="1"/>
  <c r="C98" i="11" s="1"/>
  <c r="B79" i="11"/>
  <c r="H79" i="11" s="1"/>
  <c r="H78" i="11"/>
  <c r="H77" i="11"/>
  <c r="H76" i="11"/>
  <c r="F54" i="11"/>
  <c r="E54" i="11"/>
  <c r="D54" i="11"/>
  <c r="C54" i="11"/>
  <c r="B54" i="11"/>
  <c r="H54" i="11" s="1"/>
  <c r="H53" i="11"/>
  <c r="H52" i="11"/>
  <c r="H51" i="11"/>
  <c r="H50" i="11"/>
  <c r="G49" i="11"/>
  <c r="G62" i="11" s="1"/>
  <c r="G63" i="11" s="1"/>
  <c r="G65" i="11" s="1"/>
  <c r="C49" i="11"/>
  <c r="C62" i="11" s="1"/>
  <c r="C63" i="11" s="1"/>
  <c r="C65" i="11" s="1"/>
  <c r="H48" i="11"/>
  <c r="H47" i="11"/>
  <c r="G46" i="11"/>
  <c r="F46" i="11"/>
  <c r="F49" i="11" s="1"/>
  <c r="F62" i="11" s="1"/>
  <c r="F63" i="11" s="1"/>
  <c r="F65" i="11" s="1"/>
  <c r="E46" i="11"/>
  <c r="E49" i="11" s="1"/>
  <c r="E62" i="11" s="1"/>
  <c r="E63" i="11" s="1"/>
  <c r="E65" i="11" s="1"/>
  <c r="D46" i="11"/>
  <c r="H46" i="11" s="1"/>
  <c r="C46" i="11"/>
  <c r="B46" i="11"/>
  <c r="B49" i="11" s="1"/>
  <c r="H45" i="11"/>
  <c r="H44" i="11"/>
  <c r="H43" i="11"/>
  <c r="F21" i="11"/>
  <c r="E21" i="11"/>
  <c r="D21" i="11"/>
  <c r="C21" i="11"/>
  <c r="H21" i="11" s="1"/>
  <c r="B21" i="11"/>
  <c r="H20" i="11"/>
  <c r="H19" i="11"/>
  <c r="H18" i="11"/>
  <c r="H17" i="11"/>
  <c r="F16" i="11"/>
  <c r="F29" i="11" s="1"/>
  <c r="B16" i="11"/>
  <c r="H16" i="11" s="1"/>
  <c r="H15" i="11"/>
  <c r="H14" i="11"/>
  <c r="G13" i="11"/>
  <c r="G16" i="11" s="1"/>
  <c r="G29" i="11" s="1"/>
  <c r="F13" i="11"/>
  <c r="E13" i="11"/>
  <c r="E16" i="11" s="1"/>
  <c r="E29" i="11" s="1"/>
  <c r="D13" i="11"/>
  <c r="D16" i="11" s="1"/>
  <c r="D29" i="11" s="1"/>
  <c r="C13" i="11"/>
  <c r="C16" i="11" s="1"/>
  <c r="C29" i="11" s="1"/>
  <c r="B13" i="11"/>
  <c r="H13" i="11" s="1"/>
  <c r="H12" i="11"/>
  <c r="H11" i="11"/>
  <c r="H10" i="11"/>
  <c r="D1379" i="10"/>
  <c r="D1381" i="10" s="1"/>
  <c r="G1376" i="10"/>
  <c r="G1379" i="10" s="1"/>
  <c r="F1376" i="10"/>
  <c r="F1379" i="10" s="1"/>
  <c r="F1383" i="10" s="1"/>
  <c r="E1376" i="10"/>
  <c r="E1379" i="10" s="1"/>
  <c r="D1376" i="10"/>
  <c r="C1376" i="10"/>
  <c r="C1379" i="10" s="1"/>
  <c r="B1376" i="10"/>
  <c r="B1379" i="10" s="1"/>
  <c r="B1383" i="10" s="1"/>
  <c r="G1365" i="10"/>
  <c r="F1365" i="10"/>
  <c r="E1365" i="10"/>
  <c r="D1365" i="10"/>
  <c r="C1365" i="10"/>
  <c r="B1365" i="10"/>
  <c r="H1365" i="10" s="1"/>
  <c r="H1364" i="10"/>
  <c r="H1363" i="10"/>
  <c r="H1356" i="10"/>
  <c r="G1355" i="10"/>
  <c r="F1355" i="10"/>
  <c r="E1355" i="10"/>
  <c r="D1355" i="10"/>
  <c r="C1355" i="10"/>
  <c r="B1355" i="10"/>
  <c r="H1354" i="10"/>
  <c r="H1353" i="10"/>
  <c r="H1343" i="10"/>
  <c r="G1342" i="10"/>
  <c r="F1342" i="10"/>
  <c r="E1342" i="10"/>
  <c r="D1342" i="10"/>
  <c r="C1342" i="10"/>
  <c r="H1341" i="10"/>
  <c r="H1340" i="10"/>
  <c r="H1339" i="10"/>
  <c r="G1325" i="10"/>
  <c r="G1322" i="10"/>
  <c r="G1326" i="10" s="1"/>
  <c r="C1306" i="10"/>
  <c r="G1302" i="10"/>
  <c r="G1304" i="10" s="1"/>
  <c r="C1302" i="10"/>
  <c r="C1304" i="10" s="1"/>
  <c r="G1299" i="10"/>
  <c r="F1299" i="10"/>
  <c r="F1302" i="10" s="1"/>
  <c r="E1299" i="10"/>
  <c r="E1302" i="10" s="1"/>
  <c r="E1306" i="10" s="1"/>
  <c r="D1299" i="10"/>
  <c r="D1302" i="10" s="1"/>
  <c r="C1299" i="10"/>
  <c r="B1299" i="10"/>
  <c r="B1302" i="10" s="1"/>
  <c r="G1288" i="10"/>
  <c r="F1288" i="10"/>
  <c r="E1288" i="10"/>
  <c r="D1288" i="10"/>
  <c r="H1288" i="10" s="1"/>
  <c r="C1288" i="10"/>
  <c r="B1288" i="10"/>
  <c r="H1287" i="10"/>
  <c r="H1286" i="10"/>
  <c r="H1279" i="10"/>
  <c r="G1278" i="10"/>
  <c r="F1278" i="10"/>
  <c r="E1278" i="10"/>
  <c r="D1278" i="10"/>
  <c r="C1278" i="10"/>
  <c r="B1278" i="10"/>
  <c r="H1278" i="10" s="1"/>
  <c r="H1277" i="10"/>
  <c r="H1276" i="10"/>
  <c r="H1266" i="10"/>
  <c r="G1265" i="10"/>
  <c r="F1265" i="10"/>
  <c r="E1265" i="10"/>
  <c r="D1265" i="10"/>
  <c r="C1265" i="10"/>
  <c r="H1264" i="10"/>
  <c r="H1263" i="10"/>
  <c r="H1262" i="10"/>
  <c r="G1249" i="10"/>
  <c r="G1248" i="10"/>
  <c r="G1245" i="10"/>
  <c r="F1229" i="10"/>
  <c r="F1225" i="10"/>
  <c r="F1227" i="10" s="1"/>
  <c r="B1225" i="10"/>
  <c r="B1227" i="10" s="1"/>
  <c r="G1222" i="10"/>
  <c r="G1225" i="10" s="1"/>
  <c r="F1222" i="10"/>
  <c r="E1222" i="10"/>
  <c r="E1225" i="10" s="1"/>
  <c r="D1222" i="10"/>
  <c r="D1225" i="10" s="1"/>
  <c r="D1229" i="10" s="1"/>
  <c r="C1222" i="10"/>
  <c r="C1225" i="10" s="1"/>
  <c r="B1222" i="10"/>
  <c r="G1211" i="10"/>
  <c r="F1211" i="10"/>
  <c r="E1211" i="10"/>
  <c r="D1211" i="10"/>
  <c r="C1211" i="10"/>
  <c r="B1211" i="10"/>
  <c r="H1211" i="10" s="1"/>
  <c r="H1210" i="10"/>
  <c r="H1209" i="10"/>
  <c r="H1202" i="10"/>
  <c r="G1201" i="10"/>
  <c r="F1201" i="10"/>
  <c r="E1201" i="10"/>
  <c r="D1201" i="10"/>
  <c r="C1201" i="10"/>
  <c r="B1201" i="10"/>
  <c r="H1201" i="10" s="1"/>
  <c r="H1200" i="10"/>
  <c r="H1199" i="10"/>
  <c r="H1189" i="10"/>
  <c r="G1188" i="10"/>
  <c r="F1188" i="10"/>
  <c r="E1188" i="10"/>
  <c r="D1188" i="10"/>
  <c r="C1188" i="10"/>
  <c r="H1187" i="10"/>
  <c r="H1186" i="10"/>
  <c r="H1185" i="10"/>
  <c r="G1171" i="10"/>
  <c r="G1168" i="10"/>
  <c r="G1172" i="10" s="1"/>
  <c r="G1150" i="10"/>
  <c r="C1150" i="10"/>
  <c r="E1148" i="10"/>
  <c r="E1150" i="10" s="1"/>
  <c r="G1145" i="10"/>
  <c r="G1148" i="10" s="1"/>
  <c r="G1152" i="10" s="1"/>
  <c r="F1145" i="10"/>
  <c r="F1148" i="10" s="1"/>
  <c r="E1145" i="10"/>
  <c r="D1145" i="10"/>
  <c r="D1148" i="10" s="1"/>
  <c r="C1145" i="10"/>
  <c r="C1148" i="10" s="1"/>
  <c r="C1152" i="10" s="1"/>
  <c r="B1145" i="10"/>
  <c r="B1148" i="10" s="1"/>
  <c r="G1134" i="10"/>
  <c r="F1134" i="10"/>
  <c r="E1134" i="10"/>
  <c r="D1134" i="10"/>
  <c r="C1134" i="10"/>
  <c r="B1134" i="10"/>
  <c r="H1134" i="10" s="1"/>
  <c r="H1133" i="10"/>
  <c r="H1132" i="10"/>
  <c r="H1125" i="10"/>
  <c r="G1124" i="10"/>
  <c r="F1124" i="10"/>
  <c r="E1124" i="10"/>
  <c r="D1124" i="10"/>
  <c r="H1124" i="10" s="1"/>
  <c r="C1124" i="10"/>
  <c r="B1124" i="10"/>
  <c r="H1123" i="10"/>
  <c r="H1122" i="10"/>
  <c r="H1112" i="10"/>
  <c r="G1111" i="10"/>
  <c r="F1111" i="10"/>
  <c r="E1111" i="10"/>
  <c r="D1111" i="10"/>
  <c r="C1111" i="10"/>
  <c r="H1110" i="10"/>
  <c r="H1109" i="10"/>
  <c r="H1108" i="10"/>
  <c r="G1094" i="10"/>
  <c r="G1091" i="10"/>
  <c r="G1095" i="10" s="1"/>
  <c r="D1075" i="10"/>
  <c r="B1073" i="10"/>
  <c r="D1071" i="10"/>
  <c r="D1073" i="10" s="1"/>
  <c r="G1068" i="10"/>
  <c r="G1071" i="10" s="1"/>
  <c r="F1068" i="10"/>
  <c r="F1071" i="10" s="1"/>
  <c r="F1075" i="10" s="1"/>
  <c r="E1068" i="10"/>
  <c r="E1071" i="10" s="1"/>
  <c r="D1068" i="10"/>
  <c r="C1068" i="10"/>
  <c r="C1071" i="10" s="1"/>
  <c r="B1068" i="10"/>
  <c r="B1071" i="10" s="1"/>
  <c r="B1075" i="10" s="1"/>
  <c r="G1057" i="10"/>
  <c r="F1057" i="10"/>
  <c r="E1057" i="10"/>
  <c r="D1057" i="10"/>
  <c r="C1057" i="10"/>
  <c r="B1057" i="10"/>
  <c r="H1056" i="10"/>
  <c r="H1055" i="10"/>
  <c r="H1048" i="10"/>
  <c r="G1047" i="10"/>
  <c r="F1047" i="10"/>
  <c r="E1047" i="10"/>
  <c r="D1047" i="10"/>
  <c r="C1047" i="10"/>
  <c r="B1047" i="10"/>
  <c r="H1047" i="10" s="1"/>
  <c r="H1046" i="10"/>
  <c r="H1045" i="10"/>
  <c r="H1035" i="10"/>
  <c r="G1034" i="10"/>
  <c r="F1034" i="10"/>
  <c r="E1034" i="10"/>
  <c r="D1034" i="10"/>
  <c r="C1034" i="10"/>
  <c r="H1033" i="10"/>
  <c r="H1032" i="10"/>
  <c r="H1031" i="10"/>
  <c r="G1017" i="10"/>
  <c r="G1014" i="10"/>
  <c r="G1018" i="10" s="1"/>
  <c r="G998" i="10"/>
  <c r="E996" i="10"/>
  <c r="G994" i="10"/>
  <c r="G996" i="10" s="1"/>
  <c r="C994" i="10"/>
  <c r="C996" i="10" s="1"/>
  <c r="G991" i="10"/>
  <c r="F991" i="10"/>
  <c r="F994" i="10" s="1"/>
  <c r="E991" i="10"/>
  <c r="E994" i="10" s="1"/>
  <c r="E998" i="10" s="1"/>
  <c r="D991" i="10"/>
  <c r="D994" i="10" s="1"/>
  <c r="C991" i="10"/>
  <c r="B991" i="10"/>
  <c r="B994" i="10" s="1"/>
  <c r="G980" i="10"/>
  <c r="F980" i="10"/>
  <c r="E980" i="10"/>
  <c r="D980" i="10"/>
  <c r="H980" i="10" s="1"/>
  <c r="C980" i="10"/>
  <c r="B980" i="10"/>
  <c r="H979" i="10"/>
  <c r="H978" i="10"/>
  <c r="H971" i="10"/>
  <c r="G970" i="10"/>
  <c r="F970" i="10"/>
  <c r="E970" i="10"/>
  <c r="D970" i="10"/>
  <c r="C970" i="10"/>
  <c r="B970" i="10"/>
  <c r="H970" i="10" s="1"/>
  <c r="H969" i="10"/>
  <c r="H968" i="10"/>
  <c r="H958" i="10"/>
  <c r="G957" i="10"/>
  <c r="F957" i="10"/>
  <c r="E957" i="10"/>
  <c r="D957" i="10"/>
  <c r="C957" i="10"/>
  <c r="H956" i="10"/>
  <c r="H955" i="10"/>
  <c r="H954" i="10"/>
  <c r="G941" i="10"/>
  <c r="G940" i="10"/>
  <c r="G937" i="10"/>
  <c r="B921" i="10"/>
  <c r="F917" i="10"/>
  <c r="F919" i="10" s="1"/>
  <c r="B917" i="10"/>
  <c r="B919" i="10" s="1"/>
  <c r="G914" i="10"/>
  <c r="G917" i="10" s="1"/>
  <c r="F914" i="10"/>
  <c r="E914" i="10"/>
  <c r="E917" i="10" s="1"/>
  <c r="D914" i="10"/>
  <c r="D917" i="10" s="1"/>
  <c r="D921" i="10" s="1"/>
  <c r="C914" i="10"/>
  <c r="C917" i="10" s="1"/>
  <c r="B914" i="10"/>
  <c r="G903" i="10"/>
  <c r="F903" i="10"/>
  <c r="E903" i="10"/>
  <c r="D903" i="10"/>
  <c r="C903" i="10"/>
  <c r="B903" i="10"/>
  <c r="H902" i="10"/>
  <c r="H901" i="10"/>
  <c r="H894" i="10"/>
  <c r="G893" i="10"/>
  <c r="F893" i="10"/>
  <c r="E893" i="10"/>
  <c r="D893" i="10"/>
  <c r="C893" i="10"/>
  <c r="B893" i="10"/>
  <c r="H893" i="10" s="1"/>
  <c r="H892" i="10"/>
  <c r="H891" i="10"/>
  <c r="H881" i="10"/>
  <c r="G880" i="10"/>
  <c r="F880" i="10"/>
  <c r="E880" i="10"/>
  <c r="D880" i="10"/>
  <c r="C880" i="10"/>
  <c r="H879" i="10"/>
  <c r="H878" i="10"/>
  <c r="H877" i="10"/>
  <c r="G863" i="10"/>
  <c r="G860" i="10"/>
  <c r="E844" i="10"/>
  <c r="E840" i="10"/>
  <c r="E842" i="10" s="1"/>
  <c r="G837" i="10"/>
  <c r="G840" i="10" s="1"/>
  <c r="G844" i="10" s="1"/>
  <c r="F837" i="10"/>
  <c r="F840" i="10" s="1"/>
  <c r="E837" i="10"/>
  <c r="D837" i="10"/>
  <c r="D840" i="10" s="1"/>
  <c r="C837" i="10"/>
  <c r="C840" i="10" s="1"/>
  <c r="C844" i="10" s="1"/>
  <c r="B837" i="10"/>
  <c r="B840" i="10" s="1"/>
  <c r="G826" i="10"/>
  <c r="F826" i="10"/>
  <c r="E826" i="10"/>
  <c r="D826" i="10"/>
  <c r="C826" i="10"/>
  <c r="B826" i="10"/>
  <c r="H826" i="10" s="1"/>
  <c r="H825" i="10"/>
  <c r="H824" i="10"/>
  <c r="H817" i="10"/>
  <c r="G816" i="10"/>
  <c r="F816" i="10"/>
  <c r="E816" i="10"/>
  <c r="D816" i="10"/>
  <c r="H816" i="10" s="1"/>
  <c r="C816" i="10"/>
  <c r="B816" i="10"/>
  <c r="H815" i="10"/>
  <c r="H814" i="10"/>
  <c r="H804" i="10"/>
  <c r="G803" i="10"/>
  <c r="F803" i="10"/>
  <c r="E803" i="10"/>
  <c r="D803" i="10"/>
  <c r="C803" i="10"/>
  <c r="H802" i="10"/>
  <c r="H801" i="10"/>
  <c r="H800" i="10"/>
  <c r="G786" i="10"/>
  <c r="G783" i="10"/>
  <c r="G787" i="10" s="1"/>
  <c r="D763" i="10"/>
  <c r="D765" i="10" s="1"/>
  <c r="G760" i="10"/>
  <c r="G763" i="10" s="1"/>
  <c r="F760" i="10"/>
  <c r="F763" i="10" s="1"/>
  <c r="F767" i="10" s="1"/>
  <c r="E760" i="10"/>
  <c r="E763" i="10" s="1"/>
  <c r="D760" i="10"/>
  <c r="C760" i="10"/>
  <c r="C763" i="10" s="1"/>
  <c r="B760" i="10"/>
  <c r="B763" i="10" s="1"/>
  <c r="B767" i="10" s="1"/>
  <c r="G749" i="10"/>
  <c r="F749" i="10"/>
  <c r="E749" i="10"/>
  <c r="D749" i="10"/>
  <c r="C749" i="10"/>
  <c r="B749" i="10"/>
  <c r="H749" i="10" s="1"/>
  <c r="H748" i="10"/>
  <c r="H747" i="10"/>
  <c r="H740" i="10"/>
  <c r="G739" i="10"/>
  <c r="F739" i="10"/>
  <c r="E739" i="10"/>
  <c r="D739" i="10"/>
  <c r="C739" i="10"/>
  <c r="B739" i="10"/>
  <c r="H738" i="10"/>
  <c r="H737" i="10"/>
  <c r="H727" i="10"/>
  <c r="G726" i="10"/>
  <c r="F726" i="10"/>
  <c r="E726" i="10"/>
  <c r="D726" i="10"/>
  <c r="C726" i="10"/>
  <c r="H725" i="10"/>
  <c r="H724" i="10"/>
  <c r="H723" i="10"/>
  <c r="G709" i="10"/>
  <c r="G706" i="10"/>
  <c r="G710" i="10" s="1"/>
  <c r="C690" i="10"/>
  <c r="G686" i="10"/>
  <c r="G688" i="10" s="1"/>
  <c r="C686" i="10"/>
  <c r="C688" i="10" s="1"/>
  <c r="G683" i="10"/>
  <c r="F683" i="10"/>
  <c r="F686" i="10" s="1"/>
  <c r="E683" i="10"/>
  <c r="E686" i="10" s="1"/>
  <c r="E690" i="10" s="1"/>
  <c r="D683" i="10"/>
  <c r="D686" i="10" s="1"/>
  <c r="C683" i="10"/>
  <c r="B683" i="10"/>
  <c r="B686" i="10" s="1"/>
  <c r="G672" i="10"/>
  <c r="F672" i="10"/>
  <c r="E672" i="10"/>
  <c r="D672" i="10"/>
  <c r="H672" i="10" s="1"/>
  <c r="C672" i="10"/>
  <c r="B672" i="10"/>
  <c r="H671" i="10"/>
  <c r="H670" i="10"/>
  <c r="H663" i="10"/>
  <c r="G662" i="10"/>
  <c r="F662" i="10"/>
  <c r="E662" i="10"/>
  <c r="D662" i="10"/>
  <c r="C662" i="10"/>
  <c r="B662" i="10"/>
  <c r="H662" i="10" s="1"/>
  <c r="H661" i="10"/>
  <c r="H660" i="10"/>
  <c r="H650" i="10"/>
  <c r="G649" i="10"/>
  <c r="F649" i="10"/>
  <c r="E649" i="10"/>
  <c r="D649" i="10"/>
  <c r="C649" i="10"/>
  <c r="H648" i="10"/>
  <c r="H647" i="10"/>
  <c r="H646" i="10"/>
  <c r="G633" i="10"/>
  <c r="G632" i="10"/>
  <c r="G629" i="10"/>
  <c r="F613" i="10"/>
  <c r="D611" i="10"/>
  <c r="F609" i="10"/>
  <c r="F611" i="10" s="1"/>
  <c r="B609" i="10"/>
  <c r="B611" i="10" s="1"/>
  <c r="G606" i="10"/>
  <c r="G609" i="10" s="1"/>
  <c r="F606" i="10"/>
  <c r="E606" i="10"/>
  <c r="E609" i="10" s="1"/>
  <c r="D606" i="10"/>
  <c r="D609" i="10" s="1"/>
  <c r="D613" i="10" s="1"/>
  <c r="C606" i="10"/>
  <c r="C609" i="10" s="1"/>
  <c r="B606" i="10"/>
  <c r="G595" i="10"/>
  <c r="F595" i="10"/>
  <c r="E595" i="10"/>
  <c r="D595" i="10"/>
  <c r="C595" i="10"/>
  <c r="B595" i="10"/>
  <c r="H595" i="10" s="1"/>
  <c r="H594" i="10"/>
  <c r="H593" i="10"/>
  <c r="H586" i="10"/>
  <c r="G585" i="10"/>
  <c r="F585" i="10"/>
  <c r="E585" i="10"/>
  <c r="D585" i="10"/>
  <c r="C585" i="10"/>
  <c r="B585" i="10"/>
  <c r="H584" i="10"/>
  <c r="H583" i="10"/>
  <c r="H573" i="10"/>
  <c r="G572" i="10"/>
  <c r="F572" i="10"/>
  <c r="E572" i="10"/>
  <c r="D572" i="10"/>
  <c r="C572" i="10"/>
  <c r="H571" i="10"/>
  <c r="H570" i="10"/>
  <c r="H569" i="10"/>
  <c r="G555" i="10"/>
  <c r="G556" i="10" s="1"/>
  <c r="G552" i="10"/>
  <c r="G534" i="10"/>
  <c r="C534" i="10"/>
  <c r="E532" i="10"/>
  <c r="E534" i="10" s="1"/>
  <c r="G529" i="10"/>
  <c r="G532" i="10" s="1"/>
  <c r="G536" i="10" s="1"/>
  <c r="F529" i="10"/>
  <c r="F532" i="10" s="1"/>
  <c r="E529" i="10"/>
  <c r="D529" i="10"/>
  <c r="D532" i="10" s="1"/>
  <c r="C529" i="10"/>
  <c r="C532" i="10" s="1"/>
  <c r="C536" i="10" s="1"/>
  <c r="B529" i="10"/>
  <c r="B532" i="10" s="1"/>
  <c r="G518" i="10"/>
  <c r="F518" i="10"/>
  <c r="E518" i="10"/>
  <c r="D518" i="10"/>
  <c r="C518" i="10"/>
  <c r="B518" i="10"/>
  <c r="H518" i="10" s="1"/>
  <c r="H517" i="10"/>
  <c r="H516" i="10"/>
  <c r="H509" i="10"/>
  <c r="G508" i="10"/>
  <c r="F508" i="10"/>
  <c r="E508" i="10"/>
  <c r="D508" i="10"/>
  <c r="H508" i="10" s="1"/>
  <c r="C508" i="10"/>
  <c r="B508" i="10"/>
  <c r="H507" i="10"/>
  <c r="H506" i="10"/>
  <c r="H496" i="10"/>
  <c r="G495" i="10"/>
  <c r="F495" i="10"/>
  <c r="E495" i="10"/>
  <c r="D495" i="10"/>
  <c r="C495" i="10"/>
  <c r="H494" i="10"/>
  <c r="H493" i="10"/>
  <c r="H492" i="10"/>
  <c r="G478" i="10"/>
  <c r="G475" i="10"/>
  <c r="G479" i="10" s="1"/>
  <c r="D459" i="10"/>
  <c r="B457" i="10"/>
  <c r="D455" i="10"/>
  <c r="D457" i="10" s="1"/>
  <c r="G452" i="10"/>
  <c r="G455" i="10" s="1"/>
  <c r="F452" i="10"/>
  <c r="F455" i="10" s="1"/>
  <c r="F459" i="10" s="1"/>
  <c r="E452" i="10"/>
  <c r="E455" i="10" s="1"/>
  <c r="D452" i="10"/>
  <c r="C452" i="10"/>
  <c r="C455" i="10" s="1"/>
  <c r="B452" i="10"/>
  <c r="B455" i="10" s="1"/>
  <c r="B459" i="10" s="1"/>
  <c r="G441" i="10"/>
  <c r="F441" i="10"/>
  <c r="E441" i="10"/>
  <c r="D441" i="10"/>
  <c r="C441" i="10"/>
  <c r="B441" i="10"/>
  <c r="H440" i="10"/>
  <c r="H439" i="10"/>
  <c r="H432" i="10"/>
  <c r="G431" i="10"/>
  <c r="F431" i="10"/>
  <c r="E431" i="10"/>
  <c r="D431" i="10"/>
  <c r="C431" i="10"/>
  <c r="B431" i="10"/>
  <c r="H431" i="10" s="1"/>
  <c r="H430" i="10"/>
  <c r="H429" i="10"/>
  <c r="H419" i="10"/>
  <c r="G418" i="10"/>
  <c r="F418" i="10"/>
  <c r="E418" i="10"/>
  <c r="D418" i="10"/>
  <c r="C418" i="10"/>
  <c r="H417" i="10"/>
  <c r="H416" i="10"/>
  <c r="H415" i="10"/>
  <c r="G401" i="10"/>
  <c r="G398" i="10"/>
  <c r="G402" i="10" s="1"/>
  <c r="G382" i="10"/>
  <c r="C382" i="10"/>
  <c r="E380" i="10"/>
  <c r="G378" i="10"/>
  <c r="G380" i="10" s="1"/>
  <c r="C378" i="10"/>
  <c r="C380" i="10" s="1"/>
  <c r="G375" i="10"/>
  <c r="F375" i="10"/>
  <c r="F378" i="10" s="1"/>
  <c r="E375" i="10"/>
  <c r="E378" i="10" s="1"/>
  <c r="E382" i="10" s="1"/>
  <c r="D375" i="10"/>
  <c r="D378" i="10" s="1"/>
  <c r="C375" i="10"/>
  <c r="B375" i="10"/>
  <c r="B378" i="10" s="1"/>
  <c r="G364" i="10"/>
  <c r="F364" i="10"/>
  <c r="E364" i="10"/>
  <c r="D364" i="10"/>
  <c r="H364" i="10" s="1"/>
  <c r="C364" i="10"/>
  <c r="B364" i="10"/>
  <c r="H363" i="10"/>
  <c r="H362" i="10"/>
  <c r="H355" i="10"/>
  <c r="G354" i="10"/>
  <c r="F354" i="10"/>
  <c r="E354" i="10"/>
  <c r="D354" i="10"/>
  <c r="C354" i="10"/>
  <c r="B354" i="10"/>
  <c r="H354" i="10" s="1"/>
  <c r="H353" i="10"/>
  <c r="H352" i="10"/>
  <c r="H342" i="10"/>
  <c r="G341" i="10"/>
  <c r="F341" i="10"/>
  <c r="E341" i="10"/>
  <c r="D341" i="10"/>
  <c r="C341" i="10"/>
  <c r="H340" i="10"/>
  <c r="H339" i="10"/>
  <c r="H338" i="10"/>
  <c r="G325" i="10"/>
  <c r="G324" i="10"/>
  <c r="G321" i="10"/>
  <c r="F305" i="10"/>
  <c r="B305" i="10"/>
  <c r="F301" i="10"/>
  <c r="F303" i="10" s="1"/>
  <c r="B301" i="10"/>
  <c r="B303" i="10" s="1"/>
  <c r="G298" i="10"/>
  <c r="G301" i="10" s="1"/>
  <c r="F298" i="10"/>
  <c r="E298" i="10"/>
  <c r="E301" i="10" s="1"/>
  <c r="D298" i="10"/>
  <c r="D301" i="10" s="1"/>
  <c r="D305" i="10" s="1"/>
  <c r="C298" i="10"/>
  <c r="C301" i="10" s="1"/>
  <c r="B298" i="10"/>
  <c r="G287" i="10"/>
  <c r="F287" i="10"/>
  <c r="E287" i="10"/>
  <c r="D287" i="10"/>
  <c r="C287" i="10"/>
  <c r="B287" i="10"/>
  <c r="H287" i="10" s="1"/>
  <c r="H286" i="10"/>
  <c r="H285" i="10"/>
  <c r="H278" i="10"/>
  <c r="G277" i="10"/>
  <c r="F277" i="10"/>
  <c r="E277" i="10"/>
  <c r="D277" i="10"/>
  <c r="C277" i="10"/>
  <c r="B277" i="10"/>
  <c r="H277" i="10" s="1"/>
  <c r="H276" i="10"/>
  <c r="H275" i="10"/>
  <c r="H265" i="10"/>
  <c r="G264" i="10"/>
  <c r="F264" i="10"/>
  <c r="E264" i="10"/>
  <c r="D264" i="10"/>
  <c r="C264" i="10"/>
  <c r="H263" i="10"/>
  <c r="H262" i="10"/>
  <c r="H261" i="10"/>
  <c r="G247" i="10"/>
  <c r="G244" i="10"/>
  <c r="G227" i="10"/>
  <c r="F227" i="10"/>
  <c r="E227" i="10"/>
  <c r="D227" i="10"/>
  <c r="C227" i="10"/>
  <c r="B227" i="10"/>
  <c r="G225" i="10"/>
  <c r="F225" i="10"/>
  <c r="E225" i="10"/>
  <c r="D225" i="10"/>
  <c r="C225" i="10"/>
  <c r="B225" i="10"/>
  <c r="G223" i="10"/>
  <c r="F223" i="10"/>
  <c r="E223" i="10"/>
  <c r="D223" i="10"/>
  <c r="D69" i="10" s="1"/>
  <c r="C223" i="10"/>
  <c r="B223" i="10"/>
  <c r="G222" i="10"/>
  <c r="F222" i="10"/>
  <c r="F68" i="10" s="1"/>
  <c r="E222" i="10"/>
  <c r="D222" i="10"/>
  <c r="C222" i="10"/>
  <c r="B222" i="10"/>
  <c r="B68" i="10" s="1"/>
  <c r="G220" i="10"/>
  <c r="F220" i="10"/>
  <c r="F66" i="10" s="1"/>
  <c r="E220" i="10"/>
  <c r="D220" i="10"/>
  <c r="C220" i="10"/>
  <c r="B220" i="10"/>
  <c r="B66" i="10" s="1"/>
  <c r="G219" i="10"/>
  <c r="G221" i="10" s="1"/>
  <c r="G224" i="10" s="1"/>
  <c r="F219" i="10"/>
  <c r="E219" i="10"/>
  <c r="D219" i="10"/>
  <c r="D221" i="10" s="1"/>
  <c r="D224" i="10" s="1"/>
  <c r="C219" i="10"/>
  <c r="B219" i="10"/>
  <c r="F218" i="10"/>
  <c r="F221" i="10" s="1"/>
  <c r="F224" i="10" s="1"/>
  <c r="E218" i="10"/>
  <c r="E64" i="10" s="1"/>
  <c r="E67" i="10" s="1"/>
  <c r="E70" i="10" s="1"/>
  <c r="D218" i="10"/>
  <c r="C218" i="10"/>
  <c r="C221" i="10" s="1"/>
  <c r="C224" i="10" s="1"/>
  <c r="B218" i="10"/>
  <c r="B221" i="10" s="1"/>
  <c r="B224" i="10" s="1"/>
  <c r="G211" i="10"/>
  <c r="G57" i="10" s="1"/>
  <c r="F211" i="10"/>
  <c r="E211" i="10"/>
  <c r="D211" i="10"/>
  <c r="C211" i="10"/>
  <c r="C57" i="10" s="1"/>
  <c r="B211" i="10"/>
  <c r="F210" i="10"/>
  <c r="B210" i="10"/>
  <c r="G209" i="10"/>
  <c r="G210" i="10" s="1"/>
  <c r="F209" i="10"/>
  <c r="E209" i="10"/>
  <c r="E55" i="10" s="1"/>
  <c r="E56" i="10" s="1"/>
  <c r="D209" i="10"/>
  <c r="C209" i="10"/>
  <c r="C210" i="10" s="1"/>
  <c r="B209" i="10"/>
  <c r="H209" i="10" s="1"/>
  <c r="G208" i="10"/>
  <c r="F208" i="10"/>
  <c r="E208" i="10"/>
  <c r="E210" i="10" s="1"/>
  <c r="D208" i="10"/>
  <c r="H208" i="10" s="1"/>
  <c r="C208" i="10"/>
  <c r="B208" i="10"/>
  <c r="F201" i="10"/>
  <c r="F47" i="10" s="1"/>
  <c r="E201" i="10"/>
  <c r="D201" i="10"/>
  <c r="C201" i="10"/>
  <c r="B201" i="10"/>
  <c r="B47" i="10" s="1"/>
  <c r="H47" i="10" s="1"/>
  <c r="E200" i="10"/>
  <c r="G199" i="10"/>
  <c r="F199" i="10"/>
  <c r="F200" i="10" s="1"/>
  <c r="E199" i="10"/>
  <c r="D199" i="10"/>
  <c r="D45" i="10" s="1"/>
  <c r="D46" i="10" s="1"/>
  <c r="C199" i="10"/>
  <c r="B199" i="10"/>
  <c r="B200" i="10" s="1"/>
  <c r="H200" i="10" s="1"/>
  <c r="G198" i="10"/>
  <c r="G200" i="10" s="1"/>
  <c r="F198" i="10"/>
  <c r="E198" i="10"/>
  <c r="D198" i="10"/>
  <c r="D200" i="10" s="1"/>
  <c r="C198" i="10"/>
  <c r="C200" i="10" s="1"/>
  <c r="B198" i="10"/>
  <c r="G188" i="10"/>
  <c r="F188" i="10"/>
  <c r="F34" i="10" s="1"/>
  <c r="E188" i="10"/>
  <c r="D188" i="10"/>
  <c r="C188" i="10"/>
  <c r="B188" i="10"/>
  <c r="H188" i="10" s="1"/>
  <c r="G186" i="10"/>
  <c r="F186" i="10"/>
  <c r="F32" i="10" s="1"/>
  <c r="E186" i="10"/>
  <c r="D186" i="10"/>
  <c r="C186" i="10"/>
  <c r="B186" i="10"/>
  <c r="H186" i="10" s="1"/>
  <c r="G185" i="10"/>
  <c r="F185" i="10"/>
  <c r="E185" i="10"/>
  <c r="E31" i="10" s="1"/>
  <c r="D185" i="10"/>
  <c r="C185" i="10"/>
  <c r="B185" i="10"/>
  <c r="H185" i="10" s="1"/>
  <c r="G184" i="10"/>
  <c r="G187" i="10" s="1"/>
  <c r="F184" i="10"/>
  <c r="E184" i="10"/>
  <c r="D184" i="10"/>
  <c r="D187" i="10" s="1"/>
  <c r="C184" i="10"/>
  <c r="B184" i="10"/>
  <c r="F183" i="10"/>
  <c r="F29" i="10" s="1"/>
  <c r="F33" i="10" s="1"/>
  <c r="E183" i="10"/>
  <c r="E29" i="10" s="1"/>
  <c r="E33" i="10" s="1"/>
  <c r="D183" i="10"/>
  <c r="C183" i="10"/>
  <c r="C187" i="10" s="1"/>
  <c r="G176" i="10"/>
  <c r="G22" i="10" s="1"/>
  <c r="G175" i="10"/>
  <c r="G21" i="10" s="1"/>
  <c r="G169" i="10"/>
  <c r="G15" i="10" s="1"/>
  <c r="G168" i="10"/>
  <c r="G170" i="10" s="1"/>
  <c r="G166" i="10"/>
  <c r="G165" i="10"/>
  <c r="G11" i="10" s="1"/>
  <c r="G164" i="10"/>
  <c r="G10" i="10" s="1"/>
  <c r="G163" i="10"/>
  <c r="G167" i="10" s="1"/>
  <c r="G171" i="10" s="1"/>
  <c r="F147" i="10"/>
  <c r="F149" i="10" s="1"/>
  <c r="E147" i="10"/>
  <c r="E149" i="10" s="1"/>
  <c r="B147" i="10"/>
  <c r="B149" i="10" s="1"/>
  <c r="G144" i="10"/>
  <c r="G147" i="10" s="1"/>
  <c r="F144" i="10"/>
  <c r="E144" i="10"/>
  <c r="D144" i="10"/>
  <c r="D147" i="10" s="1"/>
  <c r="C144" i="10"/>
  <c r="C147" i="10" s="1"/>
  <c r="B144" i="10"/>
  <c r="G133" i="10"/>
  <c r="F133" i="10"/>
  <c r="E133" i="10"/>
  <c r="D133" i="10"/>
  <c r="C133" i="10"/>
  <c r="B133" i="10"/>
  <c r="H133" i="10" s="1"/>
  <c r="H132" i="10"/>
  <c r="H131" i="10"/>
  <c r="H124" i="10"/>
  <c r="G123" i="10"/>
  <c r="F123" i="10"/>
  <c r="E123" i="10"/>
  <c r="D123" i="10"/>
  <c r="H123" i="10" s="1"/>
  <c r="C123" i="10"/>
  <c r="B123" i="10"/>
  <c r="H122" i="10"/>
  <c r="H121" i="10"/>
  <c r="H111" i="10"/>
  <c r="G110" i="10"/>
  <c r="F110" i="10"/>
  <c r="E110" i="10"/>
  <c r="D110" i="10"/>
  <c r="C110" i="10"/>
  <c r="H109" i="10"/>
  <c r="H108" i="10"/>
  <c r="H107" i="10"/>
  <c r="G93" i="10"/>
  <c r="G90" i="10"/>
  <c r="G94" i="10" s="1"/>
  <c r="G73" i="10"/>
  <c r="F73" i="10"/>
  <c r="E73" i="10"/>
  <c r="D73" i="10"/>
  <c r="C73" i="10"/>
  <c r="B73" i="10"/>
  <c r="G71" i="10"/>
  <c r="F71" i="10"/>
  <c r="E71" i="10"/>
  <c r="D71" i="10"/>
  <c r="C71" i="10"/>
  <c r="B71" i="10"/>
  <c r="G69" i="10"/>
  <c r="F69" i="10"/>
  <c r="E69" i="10"/>
  <c r="C69" i="10"/>
  <c r="B69" i="10"/>
  <c r="G68" i="10"/>
  <c r="E68" i="10"/>
  <c r="D68" i="10"/>
  <c r="C68" i="10"/>
  <c r="G66" i="10"/>
  <c r="E66" i="10"/>
  <c r="D66" i="10"/>
  <c r="C66" i="10"/>
  <c r="G65" i="10"/>
  <c r="G67" i="10" s="1"/>
  <c r="G70" i="10" s="1"/>
  <c r="F65" i="10"/>
  <c r="F67" i="10" s="1"/>
  <c r="F70" i="10" s="1"/>
  <c r="E65" i="10"/>
  <c r="C65" i="10"/>
  <c r="B65" i="10"/>
  <c r="B67" i="10" s="1"/>
  <c r="B70" i="10" s="1"/>
  <c r="F64" i="10"/>
  <c r="D64" i="10"/>
  <c r="C64" i="10"/>
  <c r="C67" i="10" s="1"/>
  <c r="C70" i="10" s="1"/>
  <c r="B64" i="10"/>
  <c r="F57" i="10"/>
  <c r="E57" i="10"/>
  <c r="D57" i="10"/>
  <c r="B57" i="10"/>
  <c r="G55" i="10"/>
  <c r="F55" i="10"/>
  <c r="D55" i="10"/>
  <c r="C55" i="10"/>
  <c r="H55" i="10" s="1"/>
  <c r="B55" i="10"/>
  <c r="G54" i="10"/>
  <c r="G56" i="10" s="1"/>
  <c r="F54" i="10"/>
  <c r="F56" i="10" s="1"/>
  <c r="E54" i="10"/>
  <c r="C54" i="10"/>
  <c r="C56" i="10" s="1"/>
  <c r="B54" i="10"/>
  <c r="B56" i="10" s="1"/>
  <c r="E47" i="10"/>
  <c r="D47" i="10"/>
  <c r="C47" i="10"/>
  <c r="G45" i="10"/>
  <c r="F45" i="10"/>
  <c r="E45" i="10"/>
  <c r="C45" i="10"/>
  <c r="B45" i="10"/>
  <c r="H45" i="10" s="1"/>
  <c r="F44" i="10"/>
  <c r="F46" i="10" s="1"/>
  <c r="E44" i="10"/>
  <c r="E46" i="10" s="1"/>
  <c r="D44" i="10"/>
  <c r="B44" i="10"/>
  <c r="B46" i="10" s="1"/>
  <c r="G34" i="10"/>
  <c r="E34" i="10"/>
  <c r="D34" i="10"/>
  <c r="C34" i="10"/>
  <c r="G32" i="10"/>
  <c r="E32" i="10"/>
  <c r="D32" i="10"/>
  <c r="C32" i="10"/>
  <c r="G31" i="10"/>
  <c r="F31" i="10"/>
  <c r="D31" i="10"/>
  <c r="C31" i="10"/>
  <c r="B31" i="10"/>
  <c r="G30" i="10"/>
  <c r="G33" i="10" s="1"/>
  <c r="F30" i="10"/>
  <c r="E30" i="10"/>
  <c r="C30" i="10"/>
  <c r="B30" i="10"/>
  <c r="D29" i="10"/>
  <c r="C29" i="10"/>
  <c r="C33" i="10" s="1"/>
  <c r="G12" i="10"/>
  <c r="G9" i="10"/>
  <c r="E1111" i="9"/>
  <c r="E1113" i="9" s="1"/>
  <c r="G1110" i="9"/>
  <c r="F1110" i="9"/>
  <c r="E1110" i="9"/>
  <c r="D1110" i="9"/>
  <c r="C1110" i="9"/>
  <c r="G1107" i="9"/>
  <c r="G1111" i="9" s="1"/>
  <c r="G1113" i="9" s="1"/>
  <c r="F1107" i="9"/>
  <c r="E1107" i="9"/>
  <c r="D1107" i="9"/>
  <c r="D1111" i="9" s="1"/>
  <c r="D1113" i="9" s="1"/>
  <c r="C1107" i="9"/>
  <c r="C1111" i="9" s="1"/>
  <c r="C1113" i="9" s="1"/>
  <c r="E1102" i="9"/>
  <c r="E1104" i="9" s="1"/>
  <c r="G1101" i="9"/>
  <c r="F1101" i="9"/>
  <c r="E1101" i="9"/>
  <c r="D1101" i="9"/>
  <c r="C1101" i="9"/>
  <c r="G1098" i="9"/>
  <c r="G1102" i="9" s="1"/>
  <c r="G1104" i="9" s="1"/>
  <c r="F1098" i="9"/>
  <c r="E1098" i="9"/>
  <c r="D1098" i="9"/>
  <c r="D1102" i="9" s="1"/>
  <c r="D1104" i="9" s="1"/>
  <c r="C1098" i="9"/>
  <c r="C1102" i="9" s="1"/>
  <c r="C1104" i="9" s="1"/>
  <c r="E1093" i="9"/>
  <c r="E1095" i="9" s="1"/>
  <c r="G1092" i="9"/>
  <c r="F1092" i="9"/>
  <c r="E1092" i="9"/>
  <c r="D1092" i="9"/>
  <c r="C1092" i="9"/>
  <c r="G1089" i="9"/>
  <c r="G1093" i="9" s="1"/>
  <c r="G1095" i="9" s="1"/>
  <c r="F1089" i="9"/>
  <c r="E1089" i="9"/>
  <c r="D1089" i="9"/>
  <c r="D1093" i="9" s="1"/>
  <c r="D1095" i="9" s="1"/>
  <c r="C1089" i="9"/>
  <c r="C1093" i="9" s="1"/>
  <c r="C1095" i="9" s="1"/>
  <c r="E1084" i="9"/>
  <c r="E1086" i="9" s="1"/>
  <c r="G1083" i="9"/>
  <c r="F1083" i="9"/>
  <c r="E1083" i="9"/>
  <c r="D1083" i="9"/>
  <c r="C1083" i="9"/>
  <c r="G1080" i="9"/>
  <c r="G1084" i="9" s="1"/>
  <c r="G1086" i="9" s="1"/>
  <c r="F1080" i="9"/>
  <c r="E1080" i="9"/>
  <c r="D1080" i="9"/>
  <c r="D1084" i="9" s="1"/>
  <c r="D1086" i="9" s="1"/>
  <c r="C1080" i="9"/>
  <c r="C1084" i="9" s="1"/>
  <c r="C1086" i="9" s="1"/>
  <c r="E1075" i="9"/>
  <c r="E1077" i="9" s="1"/>
  <c r="G1074" i="9"/>
  <c r="F1074" i="9"/>
  <c r="E1074" i="9"/>
  <c r="D1074" i="9"/>
  <c r="C1074" i="9"/>
  <c r="G1071" i="9"/>
  <c r="G1075" i="9" s="1"/>
  <c r="G1077" i="9" s="1"/>
  <c r="F1071" i="9"/>
  <c r="E1071" i="9"/>
  <c r="D1071" i="9"/>
  <c r="D1075" i="9" s="1"/>
  <c r="D1077" i="9" s="1"/>
  <c r="C1071" i="9"/>
  <c r="C1075" i="9" s="1"/>
  <c r="C1077" i="9" s="1"/>
  <c r="E1058" i="9"/>
  <c r="E1060" i="9" s="1"/>
  <c r="G1057" i="9"/>
  <c r="F1057" i="9"/>
  <c r="E1057" i="9"/>
  <c r="D1057" i="9"/>
  <c r="C1057" i="9"/>
  <c r="G1054" i="9"/>
  <c r="G1058" i="9" s="1"/>
  <c r="G1060" i="9" s="1"/>
  <c r="F1054" i="9"/>
  <c r="E1054" i="9"/>
  <c r="D1054" i="9"/>
  <c r="D1058" i="9" s="1"/>
  <c r="D1060" i="9" s="1"/>
  <c r="C1054" i="9"/>
  <c r="C1058" i="9" s="1"/>
  <c r="C1060" i="9" s="1"/>
  <c r="E1049" i="9"/>
  <c r="E1051" i="9" s="1"/>
  <c r="G1048" i="9"/>
  <c r="F1048" i="9"/>
  <c r="E1048" i="9"/>
  <c r="D1048" i="9"/>
  <c r="C1048" i="9"/>
  <c r="G1045" i="9"/>
  <c r="G1049" i="9" s="1"/>
  <c r="G1051" i="9" s="1"/>
  <c r="F1045" i="9"/>
  <c r="E1045" i="9"/>
  <c r="D1045" i="9"/>
  <c r="D1049" i="9" s="1"/>
  <c r="D1051" i="9" s="1"/>
  <c r="C1045" i="9"/>
  <c r="C1049" i="9" s="1"/>
  <c r="C1051" i="9" s="1"/>
  <c r="E1040" i="9"/>
  <c r="E1042" i="9" s="1"/>
  <c r="G1039" i="9"/>
  <c r="F1039" i="9"/>
  <c r="E1039" i="9"/>
  <c r="D1039" i="9"/>
  <c r="C1039" i="9"/>
  <c r="G1036" i="9"/>
  <c r="G1040" i="9" s="1"/>
  <c r="G1042" i="9" s="1"/>
  <c r="F1036" i="9"/>
  <c r="E1036" i="9"/>
  <c r="D1036" i="9"/>
  <c r="D1040" i="9" s="1"/>
  <c r="D1042" i="9" s="1"/>
  <c r="C1036" i="9"/>
  <c r="C1040" i="9" s="1"/>
  <c r="C1042" i="9" s="1"/>
  <c r="E1031" i="9"/>
  <c r="E1033" i="9" s="1"/>
  <c r="G1030" i="9"/>
  <c r="F1030" i="9"/>
  <c r="E1030" i="9"/>
  <c r="D1030" i="9"/>
  <c r="C1030" i="9"/>
  <c r="G1027" i="9"/>
  <c r="G1031" i="9" s="1"/>
  <c r="G1033" i="9" s="1"/>
  <c r="F1027" i="9"/>
  <c r="E1027" i="9"/>
  <c r="D1027" i="9"/>
  <c r="D1031" i="9" s="1"/>
  <c r="D1033" i="9" s="1"/>
  <c r="C1027" i="9"/>
  <c r="C1031" i="9" s="1"/>
  <c r="C1033" i="9" s="1"/>
  <c r="E1022" i="9"/>
  <c r="E1024" i="9" s="1"/>
  <c r="G1021" i="9"/>
  <c r="F1021" i="9"/>
  <c r="E1021" i="9"/>
  <c r="D1021" i="9"/>
  <c r="C1021" i="9"/>
  <c r="G1018" i="9"/>
  <c r="G1022" i="9" s="1"/>
  <c r="G1024" i="9" s="1"/>
  <c r="F1018" i="9"/>
  <c r="E1018" i="9"/>
  <c r="D1018" i="9"/>
  <c r="D1022" i="9" s="1"/>
  <c r="D1024" i="9" s="1"/>
  <c r="C1018" i="9"/>
  <c r="C1022" i="9" s="1"/>
  <c r="C1024" i="9" s="1"/>
  <c r="G1006" i="9"/>
  <c r="F1006" i="9"/>
  <c r="E1006" i="9"/>
  <c r="D1006" i="9"/>
  <c r="C1006" i="9"/>
  <c r="F1005" i="9"/>
  <c r="F1007" i="9" s="1"/>
  <c r="G1004" i="9"/>
  <c r="C1004" i="9"/>
  <c r="G1003" i="9"/>
  <c r="F1003" i="9"/>
  <c r="E1003" i="9"/>
  <c r="D1003" i="9"/>
  <c r="C1003" i="9"/>
  <c r="G1002" i="9"/>
  <c r="F1002" i="9"/>
  <c r="F1004" i="9" s="1"/>
  <c r="E1002" i="9"/>
  <c r="E1004" i="9" s="1"/>
  <c r="D1002" i="9"/>
  <c r="D1004" i="9" s="1"/>
  <c r="C1002" i="9"/>
  <c r="F1001" i="9"/>
  <c r="G1000" i="9"/>
  <c r="F1000" i="9"/>
  <c r="E1000" i="9"/>
  <c r="D1000" i="9"/>
  <c r="C1000" i="9"/>
  <c r="G999" i="9"/>
  <c r="G1001" i="9" s="1"/>
  <c r="F999" i="9"/>
  <c r="E999" i="9"/>
  <c r="E1001" i="9" s="1"/>
  <c r="E1005" i="9" s="1"/>
  <c r="E1007" i="9" s="1"/>
  <c r="D999" i="9"/>
  <c r="D1001" i="9" s="1"/>
  <c r="C999" i="9"/>
  <c r="C1001" i="9" s="1"/>
  <c r="C1005" i="9" s="1"/>
  <c r="C1007" i="9" s="1"/>
  <c r="E998" i="9"/>
  <c r="G997" i="9"/>
  <c r="F997" i="9"/>
  <c r="E997" i="9"/>
  <c r="D997" i="9"/>
  <c r="C997" i="9"/>
  <c r="D995" i="9"/>
  <c r="G994" i="9"/>
  <c r="F994" i="9"/>
  <c r="E994" i="9"/>
  <c r="D994" i="9"/>
  <c r="C994" i="9"/>
  <c r="G993" i="9"/>
  <c r="G995" i="9" s="1"/>
  <c r="F993" i="9"/>
  <c r="F995" i="9" s="1"/>
  <c r="E993" i="9"/>
  <c r="E995" i="9" s="1"/>
  <c r="D993" i="9"/>
  <c r="C993" i="9"/>
  <c r="C995" i="9" s="1"/>
  <c r="G992" i="9"/>
  <c r="G996" i="9" s="1"/>
  <c r="G998" i="9" s="1"/>
  <c r="C992" i="9"/>
  <c r="C996" i="9" s="1"/>
  <c r="C998" i="9" s="1"/>
  <c r="G991" i="9"/>
  <c r="F991" i="9"/>
  <c r="E991" i="9"/>
  <c r="D991" i="9"/>
  <c r="C991" i="9"/>
  <c r="G990" i="9"/>
  <c r="F990" i="9"/>
  <c r="F992" i="9" s="1"/>
  <c r="F996" i="9" s="1"/>
  <c r="F998" i="9" s="1"/>
  <c r="E990" i="9"/>
  <c r="E992" i="9" s="1"/>
  <c r="E996" i="9" s="1"/>
  <c r="D990" i="9"/>
  <c r="C990" i="9"/>
  <c r="G988" i="9"/>
  <c r="F988" i="9"/>
  <c r="E988" i="9"/>
  <c r="D988" i="9"/>
  <c r="C988" i="9"/>
  <c r="E986" i="9"/>
  <c r="G985" i="9"/>
  <c r="F985" i="9"/>
  <c r="E985" i="9"/>
  <c r="D985" i="9"/>
  <c r="C985" i="9"/>
  <c r="G984" i="9"/>
  <c r="G986" i="9" s="1"/>
  <c r="F984" i="9"/>
  <c r="F986" i="9" s="1"/>
  <c r="E984" i="9"/>
  <c r="D984" i="9"/>
  <c r="D986" i="9" s="1"/>
  <c r="C984" i="9"/>
  <c r="C986" i="9" s="1"/>
  <c r="D983" i="9"/>
  <c r="D987" i="9" s="1"/>
  <c r="D989" i="9" s="1"/>
  <c r="G982" i="9"/>
  <c r="F982" i="9"/>
  <c r="E982" i="9"/>
  <c r="D982" i="9"/>
  <c r="C982" i="9"/>
  <c r="G981" i="9"/>
  <c r="G983" i="9" s="1"/>
  <c r="F981" i="9"/>
  <c r="F983" i="9" s="1"/>
  <c r="E981" i="9"/>
  <c r="E983" i="9" s="1"/>
  <c r="E987" i="9" s="1"/>
  <c r="E989" i="9" s="1"/>
  <c r="D981" i="9"/>
  <c r="C981" i="9"/>
  <c r="C983" i="9" s="1"/>
  <c r="G979" i="9"/>
  <c r="F979" i="9"/>
  <c r="E979" i="9"/>
  <c r="D979" i="9"/>
  <c r="C979" i="9"/>
  <c r="F977" i="9"/>
  <c r="G976" i="9"/>
  <c r="F976" i="9"/>
  <c r="E976" i="9"/>
  <c r="D976" i="9"/>
  <c r="C976" i="9"/>
  <c r="G975" i="9"/>
  <c r="F975" i="9"/>
  <c r="E975" i="9"/>
  <c r="E977" i="9" s="1"/>
  <c r="D975" i="9"/>
  <c r="D977" i="9" s="1"/>
  <c r="C975" i="9"/>
  <c r="E974" i="9"/>
  <c r="G973" i="9"/>
  <c r="F973" i="9"/>
  <c r="E973" i="9"/>
  <c r="D973" i="9"/>
  <c r="C973" i="9"/>
  <c r="G972" i="9"/>
  <c r="G974" i="9" s="1"/>
  <c r="F972" i="9"/>
  <c r="E972" i="9"/>
  <c r="D972" i="9"/>
  <c r="D974" i="9" s="1"/>
  <c r="D978" i="9" s="1"/>
  <c r="D980" i="9" s="1"/>
  <c r="C972" i="9"/>
  <c r="C974" i="9" s="1"/>
  <c r="G970" i="9"/>
  <c r="F970" i="9"/>
  <c r="E970" i="9"/>
  <c r="D970" i="9"/>
  <c r="C970" i="9"/>
  <c r="G968" i="9"/>
  <c r="G967" i="9"/>
  <c r="F967" i="9"/>
  <c r="E967" i="9"/>
  <c r="D967" i="9"/>
  <c r="C967" i="9"/>
  <c r="C968" i="9" s="1"/>
  <c r="G966" i="9"/>
  <c r="F966" i="9"/>
  <c r="F968" i="9" s="1"/>
  <c r="E966" i="9"/>
  <c r="E968" i="9" s="1"/>
  <c r="D966" i="9"/>
  <c r="D968" i="9" s="1"/>
  <c r="C966" i="9"/>
  <c r="E965" i="9"/>
  <c r="E969" i="9" s="1"/>
  <c r="G964" i="9"/>
  <c r="F964" i="9"/>
  <c r="F965" i="9" s="1"/>
  <c r="F969" i="9" s="1"/>
  <c r="F971" i="9" s="1"/>
  <c r="E964" i="9"/>
  <c r="D964" i="9"/>
  <c r="C964" i="9"/>
  <c r="G963" i="9"/>
  <c r="G965" i="9" s="1"/>
  <c r="F963" i="9"/>
  <c r="E963" i="9"/>
  <c r="D963" i="9"/>
  <c r="D965" i="9" s="1"/>
  <c r="D969" i="9" s="1"/>
  <c r="D971" i="9" s="1"/>
  <c r="C963" i="9"/>
  <c r="C965" i="9" s="1"/>
  <c r="C969" i="9" s="1"/>
  <c r="C971" i="9" s="1"/>
  <c r="E954" i="9"/>
  <c r="F952" i="9"/>
  <c r="F954" i="9" s="1"/>
  <c r="E952" i="9"/>
  <c r="G951" i="9"/>
  <c r="F951" i="9"/>
  <c r="E951" i="9"/>
  <c r="D951" i="9"/>
  <c r="C951" i="9"/>
  <c r="G948" i="9"/>
  <c r="F948" i="9"/>
  <c r="E948" i="9"/>
  <c r="D948" i="9"/>
  <c r="D952" i="9" s="1"/>
  <c r="D954" i="9" s="1"/>
  <c r="C948" i="9"/>
  <c r="E945" i="9"/>
  <c r="D945" i="9"/>
  <c r="F943" i="9"/>
  <c r="F945" i="9" s="1"/>
  <c r="E943" i="9"/>
  <c r="G942" i="9"/>
  <c r="F942" i="9"/>
  <c r="E942" i="9"/>
  <c r="D942" i="9"/>
  <c r="C942" i="9"/>
  <c r="G939" i="9"/>
  <c r="G943" i="9" s="1"/>
  <c r="G945" i="9" s="1"/>
  <c r="F939" i="9"/>
  <c r="E939" i="9"/>
  <c r="D939" i="9"/>
  <c r="D943" i="9" s="1"/>
  <c r="C939" i="9"/>
  <c r="C943" i="9" s="1"/>
  <c r="C945" i="9" s="1"/>
  <c r="F934" i="9"/>
  <c r="F936" i="9" s="1"/>
  <c r="E934" i="9"/>
  <c r="E936" i="9" s="1"/>
  <c r="G933" i="9"/>
  <c r="F933" i="9"/>
  <c r="E933" i="9"/>
  <c r="D933" i="9"/>
  <c r="C933" i="9"/>
  <c r="G930" i="9"/>
  <c r="F930" i="9"/>
  <c r="E930" i="9"/>
  <c r="D930" i="9"/>
  <c r="D934" i="9" s="1"/>
  <c r="D936" i="9" s="1"/>
  <c r="C930" i="9"/>
  <c r="E927" i="9"/>
  <c r="D927" i="9"/>
  <c r="E925" i="9"/>
  <c r="G924" i="9"/>
  <c r="F924" i="9"/>
  <c r="F925" i="9" s="1"/>
  <c r="F927" i="9" s="1"/>
  <c r="E924" i="9"/>
  <c r="D924" i="9"/>
  <c r="C924" i="9"/>
  <c r="G921" i="9"/>
  <c r="G925" i="9" s="1"/>
  <c r="G927" i="9" s="1"/>
  <c r="F921" i="9"/>
  <c r="E921" i="9"/>
  <c r="D921" i="9"/>
  <c r="D925" i="9" s="1"/>
  <c r="C921" i="9"/>
  <c r="C925" i="9" s="1"/>
  <c r="C927" i="9" s="1"/>
  <c r="F916" i="9"/>
  <c r="F918" i="9" s="1"/>
  <c r="E916" i="9"/>
  <c r="E918" i="9" s="1"/>
  <c r="G915" i="9"/>
  <c r="F915" i="9"/>
  <c r="E915" i="9"/>
  <c r="D915" i="9"/>
  <c r="C915" i="9"/>
  <c r="G912" i="9"/>
  <c r="F912" i="9"/>
  <c r="E912" i="9"/>
  <c r="D912" i="9"/>
  <c r="D916" i="9" s="1"/>
  <c r="D918" i="9" s="1"/>
  <c r="C912" i="9"/>
  <c r="E901" i="9"/>
  <c r="D901" i="9"/>
  <c r="F899" i="9"/>
  <c r="F901" i="9" s="1"/>
  <c r="E899" i="9"/>
  <c r="G898" i="9"/>
  <c r="F898" i="9"/>
  <c r="E898" i="9"/>
  <c r="D898" i="9"/>
  <c r="C898" i="9"/>
  <c r="G895" i="9"/>
  <c r="G899" i="9" s="1"/>
  <c r="G901" i="9" s="1"/>
  <c r="F895" i="9"/>
  <c r="E895" i="9"/>
  <c r="D895" i="9"/>
  <c r="D899" i="9" s="1"/>
  <c r="C895" i="9"/>
  <c r="C899" i="9" s="1"/>
  <c r="C901" i="9" s="1"/>
  <c r="E892" i="9"/>
  <c r="F890" i="9"/>
  <c r="F892" i="9" s="1"/>
  <c r="E890" i="9"/>
  <c r="G889" i="9"/>
  <c r="F889" i="9"/>
  <c r="E889" i="9"/>
  <c r="D889" i="9"/>
  <c r="C889" i="9"/>
  <c r="G886" i="9"/>
  <c r="F886" i="9"/>
  <c r="E886" i="9"/>
  <c r="D886" i="9"/>
  <c r="D890" i="9" s="1"/>
  <c r="D892" i="9" s="1"/>
  <c r="C886" i="9"/>
  <c r="E883" i="9"/>
  <c r="D883" i="9"/>
  <c r="E881" i="9"/>
  <c r="G880" i="9"/>
  <c r="F880" i="9"/>
  <c r="F881" i="9" s="1"/>
  <c r="F883" i="9" s="1"/>
  <c r="E880" i="9"/>
  <c r="D880" i="9"/>
  <c r="C880" i="9"/>
  <c r="G877" i="9"/>
  <c r="G881" i="9" s="1"/>
  <c r="G883" i="9" s="1"/>
  <c r="F877" i="9"/>
  <c r="E877" i="9"/>
  <c r="D877" i="9"/>
  <c r="D881" i="9" s="1"/>
  <c r="C877" i="9"/>
  <c r="C881" i="9" s="1"/>
  <c r="C883" i="9" s="1"/>
  <c r="E874" i="9"/>
  <c r="F872" i="9"/>
  <c r="F874" i="9" s="1"/>
  <c r="E872" i="9"/>
  <c r="G871" i="9"/>
  <c r="F871" i="9"/>
  <c r="E871" i="9"/>
  <c r="D871" i="9"/>
  <c r="C871" i="9"/>
  <c r="G868" i="9"/>
  <c r="F868" i="9"/>
  <c r="E868" i="9"/>
  <c r="D868" i="9"/>
  <c r="D872" i="9" s="1"/>
  <c r="D874" i="9" s="1"/>
  <c r="C868" i="9"/>
  <c r="E865" i="9"/>
  <c r="D865" i="9"/>
  <c r="F863" i="9"/>
  <c r="F865" i="9" s="1"/>
  <c r="E863" i="9"/>
  <c r="G862" i="9"/>
  <c r="F862" i="9"/>
  <c r="E862" i="9"/>
  <c r="D862" i="9"/>
  <c r="C862" i="9"/>
  <c r="G859" i="9"/>
  <c r="G863" i="9" s="1"/>
  <c r="G865" i="9" s="1"/>
  <c r="F859" i="9"/>
  <c r="E859" i="9"/>
  <c r="D859" i="9"/>
  <c r="D863" i="9" s="1"/>
  <c r="C859" i="9"/>
  <c r="C863" i="9" s="1"/>
  <c r="C865" i="9" s="1"/>
  <c r="G847" i="9"/>
  <c r="F847" i="9"/>
  <c r="E847" i="9"/>
  <c r="D847" i="9"/>
  <c r="C847" i="9"/>
  <c r="G846" i="9"/>
  <c r="G848" i="9" s="1"/>
  <c r="D845" i="9"/>
  <c r="G844" i="9"/>
  <c r="F844" i="9"/>
  <c r="E844" i="9"/>
  <c r="E845" i="9" s="1"/>
  <c r="D844" i="9"/>
  <c r="C844" i="9"/>
  <c r="G843" i="9"/>
  <c r="G845" i="9" s="1"/>
  <c r="F843" i="9"/>
  <c r="E843" i="9"/>
  <c r="D843" i="9"/>
  <c r="C843" i="9"/>
  <c r="C845" i="9" s="1"/>
  <c r="C846" i="9" s="1"/>
  <c r="C848" i="9" s="1"/>
  <c r="G842" i="9"/>
  <c r="D842" i="9"/>
  <c r="D846" i="9" s="1"/>
  <c r="D848" i="9" s="1"/>
  <c r="C842" i="9"/>
  <c r="G841" i="9"/>
  <c r="F841" i="9"/>
  <c r="E841" i="9"/>
  <c r="D841" i="9"/>
  <c r="C841" i="9"/>
  <c r="G840" i="9"/>
  <c r="F840" i="9"/>
  <c r="F842" i="9" s="1"/>
  <c r="E840" i="9"/>
  <c r="D840" i="9"/>
  <c r="C840" i="9"/>
  <c r="G838" i="9"/>
  <c r="F838" i="9"/>
  <c r="E838" i="9"/>
  <c r="D838" i="9"/>
  <c r="C838" i="9"/>
  <c r="F836" i="9"/>
  <c r="E836" i="9"/>
  <c r="G835" i="9"/>
  <c r="F835" i="9"/>
  <c r="E835" i="9"/>
  <c r="D835" i="9"/>
  <c r="C835" i="9"/>
  <c r="G834" i="9"/>
  <c r="F834" i="9"/>
  <c r="E834" i="9"/>
  <c r="D834" i="9"/>
  <c r="D836" i="9" s="1"/>
  <c r="C834" i="9"/>
  <c r="D833" i="9"/>
  <c r="G832" i="9"/>
  <c r="F832" i="9"/>
  <c r="E832" i="9"/>
  <c r="E833" i="9" s="1"/>
  <c r="E837" i="9" s="1"/>
  <c r="E839" i="9" s="1"/>
  <c r="D832" i="9"/>
  <c r="C832" i="9"/>
  <c r="G831" i="9"/>
  <c r="G833" i="9" s="1"/>
  <c r="F831" i="9"/>
  <c r="F833" i="9" s="1"/>
  <c r="F837" i="9" s="1"/>
  <c r="F839" i="9" s="1"/>
  <c r="E831" i="9"/>
  <c r="D831" i="9"/>
  <c r="C831" i="9"/>
  <c r="C833" i="9" s="1"/>
  <c r="C830" i="9"/>
  <c r="G829" i="9"/>
  <c r="F829" i="9"/>
  <c r="E829" i="9"/>
  <c r="D829" i="9"/>
  <c r="C829" i="9"/>
  <c r="G827" i="9"/>
  <c r="F827" i="9"/>
  <c r="C827" i="9"/>
  <c r="G826" i="9"/>
  <c r="F826" i="9"/>
  <c r="E826" i="9"/>
  <c r="D826" i="9"/>
  <c r="C826" i="9"/>
  <c r="G825" i="9"/>
  <c r="F825" i="9"/>
  <c r="E825" i="9"/>
  <c r="E827" i="9" s="1"/>
  <c r="D825" i="9"/>
  <c r="C825" i="9"/>
  <c r="E824" i="9"/>
  <c r="E828" i="9" s="1"/>
  <c r="E830" i="9" s="1"/>
  <c r="G823" i="9"/>
  <c r="F823" i="9"/>
  <c r="F824" i="9" s="1"/>
  <c r="F828" i="9" s="1"/>
  <c r="F830" i="9" s="1"/>
  <c r="E823" i="9"/>
  <c r="D823" i="9"/>
  <c r="C823" i="9"/>
  <c r="G822" i="9"/>
  <c r="G824" i="9" s="1"/>
  <c r="F822" i="9"/>
  <c r="E822" i="9"/>
  <c r="D822" i="9"/>
  <c r="D824" i="9" s="1"/>
  <c r="C822" i="9"/>
  <c r="C824" i="9" s="1"/>
  <c r="C828" i="9" s="1"/>
  <c r="G820" i="9"/>
  <c r="F820" i="9"/>
  <c r="E820" i="9"/>
  <c r="D820" i="9"/>
  <c r="C820" i="9"/>
  <c r="G819" i="9"/>
  <c r="G821" i="9" s="1"/>
  <c r="G818" i="9"/>
  <c r="D818" i="9"/>
  <c r="C818" i="9"/>
  <c r="G817" i="9"/>
  <c r="F817" i="9"/>
  <c r="E817" i="9"/>
  <c r="D817" i="9"/>
  <c r="C817" i="9"/>
  <c r="G816" i="9"/>
  <c r="F816" i="9"/>
  <c r="F818" i="9" s="1"/>
  <c r="E816" i="9"/>
  <c r="D816" i="9"/>
  <c r="C816" i="9"/>
  <c r="G815" i="9"/>
  <c r="F815" i="9"/>
  <c r="F819" i="9" s="1"/>
  <c r="C815" i="9"/>
  <c r="C819" i="9" s="1"/>
  <c r="C821" i="9" s="1"/>
  <c r="G814" i="9"/>
  <c r="F814" i="9"/>
  <c r="E814" i="9"/>
  <c r="D814" i="9"/>
  <c r="C814" i="9"/>
  <c r="G813" i="9"/>
  <c r="F813" i="9"/>
  <c r="E813" i="9"/>
  <c r="E815" i="9" s="1"/>
  <c r="D813" i="9"/>
  <c r="C813" i="9"/>
  <c r="G811" i="9"/>
  <c r="F811" i="9"/>
  <c r="E811" i="9"/>
  <c r="D811" i="9"/>
  <c r="C811" i="9"/>
  <c r="G810" i="9"/>
  <c r="G812" i="9" s="1"/>
  <c r="D809" i="9"/>
  <c r="G808" i="9"/>
  <c r="F808" i="9"/>
  <c r="E808" i="9"/>
  <c r="E809" i="9" s="1"/>
  <c r="D808" i="9"/>
  <c r="C808" i="9"/>
  <c r="G807" i="9"/>
  <c r="G809" i="9" s="1"/>
  <c r="F807" i="9"/>
  <c r="E807" i="9"/>
  <c r="D807" i="9"/>
  <c r="C807" i="9"/>
  <c r="C809" i="9" s="1"/>
  <c r="C810" i="9" s="1"/>
  <c r="C812" i="9" s="1"/>
  <c r="G806" i="9"/>
  <c r="D806" i="9"/>
  <c r="D810" i="9" s="1"/>
  <c r="D812" i="9" s="1"/>
  <c r="C806" i="9"/>
  <c r="G805" i="9"/>
  <c r="F805" i="9"/>
  <c r="E805" i="9"/>
  <c r="D805" i="9"/>
  <c r="C805" i="9"/>
  <c r="G804" i="9"/>
  <c r="F804" i="9"/>
  <c r="F806" i="9" s="1"/>
  <c r="E804" i="9"/>
  <c r="D804" i="9"/>
  <c r="C804" i="9"/>
  <c r="G795" i="9"/>
  <c r="C795" i="9"/>
  <c r="G793" i="9"/>
  <c r="D793" i="9"/>
  <c r="D795" i="9" s="1"/>
  <c r="C793" i="9"/>
  <c r="G792" i="9"/>
  <c r="F792" i="9"/>
  <c r="E792" i="9"/>
  <c r="D792" i="9"/>
  <c r="C792" i="9"/>
  <c r="G789" i="9"/>
  <c r="F789" i="9"/>
  <c r="F793" i="9" s="1"/>
  <c r="F795" i="9" s="1"/>
  <c r="E789" i="9"/>
  <c r="D789" i="9"/>
  <c r="C789" i="9"/>
  <c r="G786" i="9"/>
  <c r="C786" i="9"/>
  <c r="G784" i="9"/>
  <c r="D784" i="9"/>
  <c r="D786" i="9" s="1"/>
  <c r="C784" i="9"/>
  <c r="G783" i="9"/>
  <c r="F783" i="9"/>
  <c r="E783" i="9"/>
  <c r="D783" i="9"/>
  <c r="C783" i="9"/>
  <c r="G780" i="9"/>
  <c r="F780" i="9"/>
  <c r="F784" i="9" s="1"/>
  <c r="F786" i="9" s="1"/>
  <c r="E780" i="9"/>
  <c r="D780" i="9"/>
  <c r="C780" i="9"/>
  <c r="G777" i="9"/>
  <c r="C777" i="9"/>
  <c r="G775" i="9"/>
  <c r="D775" i="9"/>
  <c r="D777" i="9" s="1"/>
  <c r="C775" i="9"/>
  <c r="G774" i="9"/>
  <c r="F774" i="9"/>
  <c r="E774" i="9"/>
  <c r="D774" i="9"/>
  <c r="C774" i="9"/>
  <c r="G771" i="9"/>
  <c r="F771" i="9"/>
  <c r="F775" i="9" s="1"/>
  <c r="F777" i="9" s="1"/>
  <c r="E771" i="9"/>
  <c r="D771" i="9"/>
  <c r="C771" i="9"/>
  <c r="G768" i="9"/>
  <c r="C768" i="9"/>
  <c r="G766" i="9"/>
  <c r="D766" i="9"/>
  <c r="D768" i="9" s="1"/>
  <c r="C766" i="9"/>
  <c r="G765" i="9"/>
  <c r="F765" i="9"/>
  <c r="E765" i="9"/>
  <c r="D765" i="9"/>
  <c r="C765" i="9"/>
  <c r="G762" i="9"/>
  <c r="F762" i="9"/>
  <c r="F766" i="9" s="1"/>
  <c r="F768" i="9" s="1"/>
  <c r="E762" i="9"/>
  <c r="D762" i="9"/>
  <c r="C762" i="9"/>
  <c r="G759" i="9"/>
  <c r="C759" i="9"/>
  <c r="G757" i="9"/>
  <c r="D757" i="9"/>
  <c r="D759" i="9" s="1"/>
  <c r="C757" i="9"/>
  <c r="G756" i="9"/>
  <c r="F756" i="9"/>
  <c r="E756" i="9"/>
  <c r="D756" i="9"/>
  <c r="C756" i="9"/>
  <c r="G753" i="9"/>
  <c r="F753" i="9"/>
  <c r="F757" i="9" s="1"/>
  <c r="F759" i="9" s="1"/>
  <c r="E753" i="9"/>
  <c r="D753" i="9"/>
  <c r="C753" i="9"/>
  <c r="G742" i="9"/>
  <c r="C742" i="9"/>
  <c r="G740" i="9"/>
  <c r="D740" i="9"/>
  <c r="D742" i="9" s="1"/>
  <c r="C740" i="9"/>
  <c r="G739" i="9"/>
  <c r="F739" i="9"/>
  <c r="E739" i="9"/>
  <c r="D739" i="9"/>
  <c r="C739" i="9"/>
  <c r="G736" i="9"/>
  <c r="F736" i="9"/>
  <c r="F740" i="9" s="1"/>
  <c r="F742" i="9" s="1"/>
  <c r="E736" i="9"/>
  <c r="D736" i="9"/>
  <c r="C736" i="9"/>
  <c r="G733" i="9"/>
  <c r="C733" i="9"/>
  <c r="G731" i="9"/>
  <c r="D731" i="9"/>
  <c r="D733" i="9" s="1"/>
  <c r="C731" i="9"/>
  <c r="G730" i="9"/>
  <c r="F730" i="9"/>
  <c r="E730" i="9"/>
  <c r="D730" i="9"/>
  <c r="C730" i="9"/>
  <c r="G727" i="9"/>
  <c r="F727" i="9"/>
  <c r="F731" i="9" s="1"/>
  <c r="F733" i="9" s="1"/>
  <c r="E727" i="9"/>
  <c r="D727" i="9"/>
  <c r="C727" i="9"/>
  <c r="D722" i="9"/>
  <c r="D724" i="9" s="1"/>
  <c r="G721" i="9"/>
  <c r="F721" i="9"/>
  <c r="E721" i="9"/>
  <c r="D721" i="9"/>
  <c r="C721" i="9"/>
  <c r="G718" i="9"/>
  <c r="G722" i="9" s="1"/>
  <c r="G724" i="9" s="1"/>
  <c r="F718" i="9"/>
  <c r="F722" i="9" s="1"/>
  <c r="F724" i="9" s="1"/>
  <c r="E718" i="9"/>
  <c r="D718" i="9"/>
  <c r="C718" i="9"/>
  <c r="C722" i="9" s="1"/>
  <c r="C724" i="9" s="1"/>
  <c r="C715" i="9"/>
  <c r="D713" i="9"/>
  <c r="D715" i="9" s="1"/>
  <c r="G712" i="9"/>
  <c r="F712" i="9"/>
  <c r="E712" i="9"/>
  <c r="E713" i="9" s="1"/>
  <c r="E715" i="9" s="1"/>
  <c r="D712" i="9"/>
  <c r="C712" i="9"/>
  <c r="G709" i="9"/>
  <c r="G713" i="9" s="1"/>
  <c r="G715" i="9" s="1"/>
  <c r="F709" i="9"/>
  <c r="F713" i="9" s="1"/>
  <c r="F715" i="9" s="1"/>
  <c r="E709" i="9"/>
  <c r="D709" i="9"/>
  <c r="C709" i="9"/>
  <c r="C713" i="9" s="1"/>
  <c r="C706" i="9"/>
  <c r="D704" i="9"/>
  <c r="D706" i="9" s="1"/>
  <c r="G703" i="9"/>
  <c r="F703" i="9"/>
  <c r="E703" i="9"/>
  <c r="E704" i="9" s="1"/>
  <c r="E706" i="9" s="1"/>
  <c r="D703" i="9"/>
  <c r="C703" i="9"/>
  <c r="G700" i="9"/>
  <c r="G704" i="9" s="1"/>
  <c r="G706" i="9" s="1"/>
  <c r="F700" i="9"/>
  <c r="F704" i="9" s="1"/>
  <c r="F706" i="9" s="1"/>
  <c r="E700" i="9"/>
  <c r="D700" i="9"/>
  <c r="C700" i="9"/>
  <c r="C704" i="9" s="1"/>
  <c r="G689" i="9"/>
  <c r="G688" i="9"/>
  <c r="F688" i="9"/>
  <c r="E688" i="9"/>
  <c r="D688" i="9"/>
  <c r="C688" i="9"/>
  <c r="F686" i="9"/>
  <c r="G685" i="9"/>
  <c r="G686" i="9" s="1"/>
  <c r="F685" i="9"/>
  <c r="E685" i="9"/>
  <c r="D685" i="9"/>
  <c r="C685" i="9"/>
  <c r="C686" i="9" s="1"/>
  <c r="G684" i="9"/>
  <c r="F684" i="9"/>
  <c r="E684" i="9"/>
  <c r="E686" i="9" s="1"/>
  <c r="D684" i="9"/>
  <c r="D686" i="9" s="1"/>
  <c r="C684" i="9"/>
  <c r="E683" i="9"/>
  <c r="E687" i="9" s="1"/>
  <c r="E689" i="9" s="1"/>
  <c r="G682" i="9"/>
  <c r="F682" i="9"/>
  <c r="F683" i="9" s="1"/>
  <c r="E682" i="9"/>
  <c r="D682" i="9"/>
  <c r="C682" i="9"/>
  <c r="G681" i="9"/>
  <c r="G683" i="9" s="1"/>
  <c r="G687" i="9" s="1"/>
  <c r="F681" i="9"/>
  <c r="E681" i="9"/>
  <c r="D681" i="9"/>
  <c r="D683" i="9" s="1"/>
  <c r="D687" i="9" s="1"/>
  <c r="D689" i="9" s="1"/>
  <c r="C681" i="9"/>
  <c r="C683" i="9" s="1"/>
  <c r="C687" i="9" s="1"/>
  <c r="C689" i="9" s="1"/>
  <c r="G679" i="9"/>
  <c r="F679" i="9"/>
  <c r="E679" i="9"/>
  <c r="D679" i="9"/>
  <c r="C679" i="9"/>
  <c r="F678" i="9"/>
  <c r="F680" i="9" s="1"/>
  <c r="G677" i="9"/>
  <c r="C677" i="9"/>
  <c r="G676" i="9"/>
  <c r="F676" i="9"/>
  <c r="E676" i="9"/>
  <c r="D676" i="9"/>
  <c r="D677" i="9" s="1"/>
  <c r="C676" i="9"/>
  <c r="G675" i="9"/>
  <c r="F675" i="9"/>
  <c r="F677" i="9" s="1"/>
  <c r="E675" i="9"/>
  <c r="E677" i="9" s="1"/>
  <c r="D675" i="9"/>
  <c r="C675" i="9"/>
  <c r="F674" i="9"/>
  <c r="G673" i="9"/>
  <c r="G674" i="9" s="1"/>
  <c r="F673" i="9"/>
  <c r="E673" i="9"/>
  <c r="D673" i="9"/>
  <c r="C673" i="9"/>
  <c r="C674" i="9" s="1"/>
  <c r="C678" i="9" s="1"/>
  <c r="C680" i="9" s="1"/>
  <c r="G672" i="9"/>
  <c r="F672" i="9"/>
  <c r="E672" i="9"/>
  <c r="E674" i="9" s="1"/>
  <c r="E678" i="9" s="1"/>
  <c r="E680" i="9" s="1"/>
  <c r="D672" i="9"/>
  <c r="D674" i="9" s="1"/>
  <c r="D678" i="9" s="1"/>
  <c r="D680" i="9" s="1"/>
  <c r="C672" i="9"/>
  <c r="E671" i="9"/>
  <c r="G670" i="9"/>
  <c r="F670" i="9"/>
  <c r="E670" i="9"/>
  <c r="D670" i="9"/>
  <c r="C670" i="9"/>
  <c r="D668" i="9"/>
  <c r="G667" i="9"/>
  <c r="F667" i="9"/>
  <c r="E667" i="9"/>
  <c r="E668" i="9" s="1"/>
  <c r="D667" i="9"/>
  <c r="C667" i="9"/>
  <c r="G666" i="9"/>
  <c r="G668" i="9" s="1"/>
  <c r="F666" i="9"/>
  <c r="F668" i="9" s="1"/>
  <c r="E666" i="9"/>
  <c r="D666" i="9"/>
  <c r="C666" i="9"/>
  <c r="C668" i="9" s="1"/>
  <c r="G665" i="9"/>
  <c r="G669" i="9" s="1"/>
  <c r="G671" i="9" s="1"/>
  <c r="C665" i="9"/>
  <c r="C669" i="9" s="1"/>
  <c r="C671" i="9" s="1"/>
  <c r="G664" i="9"/>
  <c r="F664" i="9"/>
  <c r="E664" i="9"/>
  <c r="D664" i="9"/>
  <c r="D665" i="9" s="1"/>
  <c r="D669" i="9" s="1"/>
  <c r="D671" i="9" s="1"/>
  <c r="C664" i="9"/>
  <c r="G663" i="9"/>
  <c r="F663" i="9"/>
  <c r="F665" i="9" s="1"/>
  <c r="F669" i="9" s="1"/>
  <c r="F671" i="9" s="1"/>
  <c r="E663" i="9"/>
  <c r="E665" i="9" s="1"/>
  <c r="E669" i="9" s="1"/>
  <c r="D663" i="9"/>
  <c r="C663" i="9"/>
  <c r="G661" i="9"/>
  <c r="F661" i="9"/>
  <c r="E661" i="9"/>
  <c r="D661" i="9"/>
  <c r="C661" i="9"/>
  <c r="E659" i="9"/>
  <c r="G658" i="9"/>
  <c r="F658" i="9"/>
  <c r="F659" i="9" s="1"/>
  <c r="E658" i="9"/>
  <c r="D658" i="9"/>
  <c r="C658" i="9"/>
  <c r="G657" i="9"/>
  <c r="G659" i="9" s="1"/>
  <c r="F657" i="9"/>
  <c r="E657" i="9"/>
  <c r="D657" i="9"/>
  <c r="D659" i="9" s="1"/>
  <c r="C657" i="9"/>
  <c r="C659" i="9" s="1"/>
  <c r="D656" i="9"/>
  <c r="D660" i="9" s="1"/>
  <c r="D662" i="9" s="1"/>
  <c r="G655" i="9"/>
  <c r="F655" i="9"/>
  <c r="E655" i="9"/>
  <c r="E656" i="9" s="1"/>
  <c r="E660" i="9" s="1"/>
  <c r="E662" i="9" s="1"/>
  <c r="D655" i="9"/>
  <c r="C655" i="9"/>
  <c r="G654" i="9"/>
  <c r="G656" i="9" s="1"/>
  <c r="F654" i="9"/>
  <c r="F656" i="9" s="1"/>
  <c r="F660" i="9" s="1"/>
  <c r="F662" i="9" s="1"/>
  <c r="E654" i="9"/>
  <c r="D654" i="9"/>
  <c r="C654" i="9"/>
  <c r="C656" i="9" s="1"/>
  <c r="G653" i="9"/>
  <c r="G652" i="9"/>
  <c r="F652" i="9"/>
  <c r="E652" i="9"/>
  <c r="D652" i="9"/>
  <c r="C652" i="9"/>
  <c r="F650" i="9"/>
  <c r="G649" i="9"/>
  <c r="G650" i="9" s="1"/>
  <c r="F649" i="9"/>
  <c r="E649" i="9"/>
  <c r="D649" i="9"/>
  <c r="C649" i="9"/>
  <c r="C650" i="9" s="1"/>
  <c r="G648" i="9"/>
  <c r="F648" i="9"/>
  <c r="E648" i="9"/>
  <c r="E650" i="9" s="1"/>
  <c r="D648" i="9"/>
  <c r="D650" i="9" s="1"/>
  <c r="C648" i="9"/>
  <c r="E647" i="9"/>
  <c r="G646" i="9"/>
  <c r="F646" i="9"/>
  <c r="F647" i="9" s="1"/>
  <c r="E646" i="9"/>
  <c r="D646" i="9"/>
  <c r="C646" i="9"/>
  <c r="G645" i="9"/>
  <c r="G647" i="9" s="1"/>
  <c r="G651" i="9" s="1"/>
  <c r="F645" i="9"/>
  <c r="E645" i="9"/>
  <c r="D645" i="9"/>
  <c r="D647" i="9" s="1"/>
  <c r="D651" i="9" s="1"/>
  <c r="D653" i="9" s="1"/>
  <c r="C645" i="9"/>
  <c r="C647" i="9" s="1"/>
  <c r="C651" i="9" s="1"/>
  <c r="C653" i="9" s="1"/>
  <c r="E634" i="9"/>
  <c r="E636" i="9" s="1"/>
  <c r="G633" i="9"/>
  <c r="F633" i="9"/>
  <c r="F634" i="9" s="1"/>
  <c r="F636" i="9" s="1"/>
  <c r="E633" i="9"/>
  <c r="D633" i="9"/>
  <c r="C633" i="9"/>
  <c r="G630" i="9"/>
  <c r="G634" i="9" s="1"/>
  <c r="G636" i="9" s="1"/>
  <c r="F630" i="9"/>
  <c r="E630" i="9"/>
  <c r="D630" i="9"/>
  <c r="D634" i="9" s="1"/>
  <c r="D636" i="9" s="1"/>
  <c r="C630" i="9"/>
  <c r="C634" i="9" s="1"/>
  <c r="C636" i="9" s="1"/>
  <c r="E625" i="9"/>
  <c r="E627" i="9" s="1"/>
  <c r="G624" i="9"/>
  <c r="F624" i="9"/>
  <c r="F625" i="9" s="1"/>
  <c r="F627" i="9" s="1"/>
  <c r="E624" i="9"/>
  <c r="D624" i="9"/>
  <c r="C624" i="9"/>
  <c r="G621" i="9"/>
  <c r="G625" i="9" s="1"/>
  <c r="G627" i="9" s="1"/>
  <c r="F621" i="9"/>
  <c r="E621" i="9"/>
  <c r="D621" i="9"/>
  <c r="D625" i="9" s="1"/>
  <c r="D627" i="9" s="1"/>
  <c r="C621" i="9"/>
  <c r="C625" i="9" s="1"/>
  <c r="C627" i="9" s="1"/>
  <c r="E616" i="9"/>
  <c r="E618" i="9" s="1"/>
  <c r="G615" i="9"/>
  <c r="F615" i="9"/>
  <c r="F616" i="9" s="1"/>
  <c r="F618" i="9" s="1"/>
  <c r="E615" i="9"/>
  <c r="D615" i="9"/>
  <c r="C615" i="9"/>
  <c r="G612" i="9"/>
  <c r="G616" i="9" s="1"/>
  <c r="G618" i="9" s="1"/>
  <c r="F612" i="9"/>
  <c r="E612" i="9"/>
  <c r="D612" i="9"/>
  <c r="D616" i="9" s="1"/>
  <c r="D618" i="9" s="1"/>
  <c r="C612" i="9"/>
  <c r="C616" i="9" s="1"/>
  <c r="C618" i="9" s="1"/>
  <c r="E607" i="9"/>
  <c r="E609" i="9" s="1"/>
  <c r="G606" i="9"/>
  <c r="F606" i="9"/>
  <c r="F607" i="9" s="1"/>
  <c r="F609" i="9" s="1"/>
  <c r="E606" i="9"/>
  <c r="D606" i="9"/>
  <c r="C606" i="9"/>
  <c r="G603" i="9"/>
  <c r="G607" i="9" s="1"/>
  <c r="G609" i="9" s="1"/>
  <c r="F603" i="9"/>
  <c r="E603" i="9"/>
  <c r="D603" i="9"/>
  <c r="D607" i="9" s="1"/>
  <c r="D609" i="9" s="1"/>
  <c r="C603" i="9"/>
  <c r="C607" i="9" s="1"/>
  <c r="C609" i="9" s="1"/>
  <c r="E598" i="9"/>
  <c r="E600" i="9" s="1"/>
  <c r="G597" i="9"/>
  <c r="F597" i="9"/>
  <c r="F598" i="9" s="1"/>
  <c r="F600" i="9" s="1"/>
  <c r="E597" i="9"/>
  <c r="D597" i="9"/>
  <c r="C597" i="9"/>
  <c r="G594" i="9"/>
  <c r="G598" i="9" s="1"/>
  <c r="G600" i="9" s="1"/>
  <c r="F594" i="9"/>
  <c r="E594" i="9"/>
  <c r="D594" i="9"/>
  <c r="D598" i="9" s="1"/>
  <c r="D600" i="9" s="1"/>
  <c r="C594" i="9"/>
  <c r="C598" i="9" s="1"/>
  <c r="C600" i="9" s="1"/>
  <c r="E581" i="9"/>
  <c r="E583" i="9" s="1"/>
  <c r="G580" i="9"/>
  <c r="F580" i="9"/>
  <c r="F581" i="9" s="1"/>
  <c r="F583" i="9" s="1"/>
  <c r="E580" i="9"/>
  <c r="D580" i="9"/>
  <c r="C580" i="9"/>
  <c r="G577" i="9"/>
  <c r="G581" i="9" s="1"/>
  <c r="G583" i="9" s="1"/>
  <c r="F577" i="9"/>
  <c r="E577" i="9"/>
  <c r="D577" i="9"/>
  <c r="D581" i="9" s="1"/>
  <c r="D583" i="9" s="1"/>
  <c r="C577" i="9"/>
  <c r="C581" i="9" s="1"/>
  <c r="C583" i="9" s="1"/>
  <c r="E572" i="9"/>
  <c r="E574" i="9" s="1"/>
  <c r="C572" i="9"/>
  <c r="C574" i="9" s="1"/>
  <c r="G571" i="9"/>
  <c r="F571" i="9"/>
  <c r="F572" i="9" s="1"/>
  <c r="F574" i="9" s="1"/>
  <c r="E571" i="9"/>
  <c r="D571" i="9"/>
  <c r="C571" i="9"/>
  <c r="G568" i="9"/>
  <c r="G572" i="9" s="1"/>
  <c r="G574" i="9" s="1"/>
  <c r="F568" i="9"/>
  <c r="E568" i="9"/>
  <c r="D568" i="9"/>
  <c r="C568" i="9"/>
  <c r="F565" i="9"/>
  <c r="C563" i="9"/>
  <c r="C565" i="9" s="1"/>
  <c r="G562" i="9"/>
  <c r="F562" i="9"/>
  <c r="F563" i="9" s="1"/>
  <c r="E562" i="9"/>
  <c r="D562" i="9"/>
  <c r="C562" i="9"/>
  <c r="G559" i="9"/>
  <c r="G563" i="9" s="1"/>
  <c r="G565" i="9" s="1"/>
  <c r="F559" i="9"/>
  <c r="E559" i="9"/>
  <c r="E563" i="9" s="1"/>
  <c r="E565" i="9" s="1"/>
  <c r="D559" i="9"/>
  <c r="C559" i="9"/>
  <c r="D556" i="9"/>
  <c r="G553" i="9"/>
  <c r="F553" i="9"/>
  <c r="F554" i="9" s="1"/>
  <c r="F556" i="9" s="1"/>
  <c r="E553" i="9"/>
  <c r="D553" i="9"/>
  <c r="C553" i="9"/>
  <c r="G550" i="9"/>
  <c r="G554" i="9" s="1"/>
  <c r="G556" i="9" s="1"/>
  <c r="F550" i="9"/>
  <c r="E550" i="9"/>
  <c r="E554" i="9" s="1"/>
  <c r="E556" i="9" s="1"/>
  <c r="D550" i="9"/>
  <c r="D554" i="9" s="1"/>
  <c r="C550" i="9"/>
  <c r="C554" i="9" s="1"/>
  <c r="C556" i="9" s="1"/>
  <c r="E545" i="9"/>
  <c r="E547" i="9" s="1"/>
  <c r="G544" i="9"/>
  <c r="F544" i="9"/>
  <c r="F545" i="9" s="1"/>
  <c r="F547" i="9" s="1"/>
  <c r="E544" i="9"/>
  <c r="D544" i="9"/>
  <c r="C544" i="9"/>
  <c r="G541" i="9"/>
  <c r="G545" i="9" s="1"/>
  <c r="G547" i="9" s="1"/>
  <c r="F541" i="9"/>
  <c r="E541" i="9"/>
  <c r="D541" i="9"/>
  <c r="D545" i="9" s="1"/>
  <c r="D547" i="9" s="1"/>
  <c r="C541" i="9"/>
  <c r="C545" i="9" s="1"/>
  <c r="C547" i="9" s="1"/>
  <c r="G529" i="9"/>
  <c r="F529" i="9"/>
  <c r="E529" i="9"/>
  <c r="D529" i="9"/>
  <c r="C529" i="9"/>
  <c r="F528" i="9"/>
  <c r="F530" i="9" s="1"/>
  <c r="C527" i="9"/>
  <c r="G526" i="9"/>
  <c r="F526" i="9"/>
  <c r="E526" i="9"/>
  <c r="D526" i="9"/>
  <c r="D527" i="9" s="1"/>
  <c r="C526" i="9"/>
  <c r="G525" i="9"/>
  <c r="G527" i="9" s="1"/>
  <c r="F525" i="9"/>
  <c r="F527" i="9" s="1"/>
  <c r="E525" i="9"/>
  <c r="E527" i="9" s="1"/>
  <c r="D525" i="9"/>
  <c r="C525" i="9"/>
  <c r="D524" i="9"/>
  <c r="D528" i="9" s="1"/>
  <c r="D530" i="9" s="1"/>
  <c r="G523" i="9"/>
  <c r="G524" i="9" s="1"/>
  <c r="F523" i="9"/>
  <c r="E523" i="9"/>
  <c r="D523" i="9"/>
  <c r="C523" i="9"/>
  <c r="C524" i="9" s="1"/>
  <c r="G522" i="9"/>
  <c r="F522" i="9"/>
  <c r="F524" i="9" s="1"/>
  <c r="E522" i="9"/>
  <c r="E524" i="9" s="1"/>
  <c r="E528" i="9" s="1"/>
  <c r="E530" i="9" s="1"/>
  <c r="D522" i="9"/>
  <c r="C522" i="9"/>
  <c r="G520" i="9"/>
  <c r="F520" i="9"/>
  <c r="E520" i="9"/>
  <c r="D520" i="9"/>
  <c r="C520" i="9"/>
  <c r="G517" i="9"/>
  <c r="F517" i="9"/>
  <c r="E517" i="9"/>
  <c r="E518" i="9" s="1"/>
  <c r="D517" i="9"/>
  <c r="C517" i="9"/>
  <c r="G516" i="9"/>
  <c r="F516" i="9"/>
  <c r="F518" i="9" s="1"/>
  <c r="E516" i="9"/>
  <c r="D516" i="9"/>
  <c r="D518" i="9" s="1"/>
  <c r="C516" i="9"/>
  <c r="C515" i="9"/>
  <c r="G514" i="9"/>
  <c r="F514" i="9"/>
  <c r="E514" i="9"/>
  <c r="D514" i="9"/>
  <c r="D515" i="9" s="1"/>
  <c r="C514" i="9"/>
  <c r="G513" i="9"/>
  <c r="G515" i="9" s="1"/>
  <c r="F513" i="9"/>
  <c r="F515" i="9" s="1"/>
  <c r="E513" i="9"/>
  <c r="E515" i="9" s="1"/>
  <c r="E519" i="9" s="1"/>
  <c r="E521" i="9" s="1"/>
  <c r="D513" i="9"/>
  <c r="C513" i="9"/>
  <c r="G511" i="9"/>
  <c r="F511" i="9"/>
  <c r="E511" i="9"/>
  <c r="D511" i="9"/>
  <c r="C511" i="9"/>
  <c r="E509" i="9"/>
  <c r="G508" i="9"/>
  <c r="F508" i="9"/>
  <c r="F509" i="9" s="1"/>
  <c r="E508" i="9"/>
  <c r="D508" i="9"/>
  <c r="C508" i="9"/>
  <c r="G507" i="9"/>
  <c r="G509" i="9" s="1"/>
  <c r="F507" i="9"/>
  <c r="E507" i="9"/>
  <c r="D507" i="9"/>
  <c r="D509" i="9" s="1"/>
  <c r="C507" i="9"/>
  <c r="C509" i="9" s="1"/>
  <c r="G505" i="9"/>
  <c r="F505" i="9"/>
  <c r="E505" i="9"/>
  <c r="E506" i="9" s="1"/>
  <c r="E510" i="9" s="1"/>
  <c r="E512" i="9" s="1"/>
  <c r="D505" i="9"/>
  <c r="C505" i="9"/>
  <c r="G504" i="9"/>
  <c r="G506" i="9" s="1"/>
  <c r="F504" i="9"/>
  <c r="F506" i="9" s="1"/>
  <c r="E504" i="9"/>
  <c r="D504" i="9"/>
  <c r="D506" i="9" s="1"/>
  <c r="D510" i="9" s="1"/>
  <c r="D512" i="9" s="1"/>
  <c r="C504" i="9"/>
  <c r="C506" i="9" s="1"/>
  <c r="C510" i="9" s="1"/>
  <c r="C512" i="9" s="1"/>
  <c r="G502" i="9"/>
  <c r="F502" i="9"/>
  <c r="E502" i="9"/>
  <c r="D502" i="9"/>
  <c r="C502" i="9"/>
  <c r="D500" i="9"/>
  <c r="G499" i="9"/>
  <c r="G500" i="9" s="1"/>
  <c r="F499" i="9"/>
  <c r="E499" i="9"/>
  <c r="D499" i="9"/>
  <c r="C499" i="9"/>
  <c r="C500" i="9" s="1"/>
  <c r="G498" i="9"/>
  <c r="F498" i="9"/>
  <c r="F500" i="9" s="1"/>
  <c r="E498" i="9"/>
  <c r="D498" i="9"/>
  <c r="C498" i="9"/>
  <c r="G497" i="9"/>
  <c r="G501" i="9" s="1"/>
  <c r="G503" i="9" s="1"/>
  <c r="E497" i="9"/>
  <c r="G496" i="9"/>
  <c r="F496" i="9"/>
  <c r="F497" i="9" s="1"/>
  <c r="E496" i="9"/>
  <c r="D496" i="9"/>
  <c r="C496" i="9"/>
  <c r="G495" i="9"/>
  <c r="F495" i="9"/>
  <c r="E495" i="9"/>
  <c r="D495" i="9"/>
  <c r="D497" i="9" s="1"/>
  <c r="C495" i="9"/>
  <c r="C497" i="9" s="1"/>
  <c r="C501" i="9" s="1"/>
  <c r="C503" i="9" s="1"/>
  <c r="G493" i="9"/>
  <c r="F493" i="9"/>
  <c r="E493" i="9"/>
  <c r="D493" i="9"/>
  <c r="C493" i="9"/>
  <c r="G491" i="9"/>
  <c r="C491" i="9"/>
  <c r="G490" i="9"/>
  <c r="F490" i="9"/>
  <c r="E490" i="9"/>
  <c r="D490" i="9"/>
  <c r="D491" i="9" s="1"/>
  <c r="C490" i="9"/>
  <c r="G489" i="9"/>
  <c r="F489" i="9"/>
  <c r="F491" i="9" s="1"/>
  <c r="E489" i="9"/>
  <c r="E491" i="9" s="1"/>
  <c r="D489" i="9"/>
  <c r="C489" i="9"/>
  <c r="F488" i="9"/>
  <c r="F492" i="9" s="1"/>
  <c r="F494" i="9" s="1"/>
  <c r="D488" i="9"/>
  <c r="D492" i="9" s="1"/>
  <c r="D494" i="9" s="1"/>
  <c r="G487" i="9"/>
  <c r="G488" i="9" s="1"/>
  <c r="G492" i="9" s="1"/>
  <c r="G494" i="9" s="1"/>
  <c r="F487" i="9"/>
  <c r="E487" i="9"/>
  <c r="D487" i="9"/>
  <c r="C487" i="9"/>
  <c r="C488" i="9" s="1"/>
  <c r="C492" i="9" s="1"/>
  <c r="C494" i="9" s="1"/>
  <c r="G486" i="9"/>
  <c r="F486" i="9"/>
  <c r="E486" i="9"/>
  <c r="D486" i="9"/>
  <c r="C486" i="9"/>
  <c r="C477" i="9"/>
  <c r="C475" i="9"/>
  <c r="G474" i="9"/>
  <c r="G475" i="9" s="1"/>
  <c r="G477" i="9" s="1"/>
  <c r="F474" i="9"/>
  <c r="E474" i="9"/>
  <c r="D474" i="9"/>
  <c r="C474" i="9"/>
  <c r="G471" i="9"/>
  <c r="F471" i="9"/>
  <c r="F475" i="9" s="1"/>
  <c r="F477" i="9" s="1"/>
  <c r="E471" i="9"/>
  <c r="E475" i="9" s="1"/>
  <c r="E477" i="9" s="1"/>
  <c r="D471" i="9"/>
  <c r="D475" i="9" s="1"/>
  <c r="D477" i="9" s="1"/>
  <c r="C471" i="9"/>
  <c r="F468" i="9"/>
  <c r="F466" i="9"/>
  <c r="D466" i="9"/>
  <c r="D468" i="9" s="1"/>
  <c r="G465" i="9"/>
  <c r="G466" i="9" s="1"/>
  <c r="G468" i="9" s="1"/>
  <c r="F465" i="9"/>
  <c r="E465" i="9"/>
  <c r="D465" i="9"/>
  <c r="C465" i="9"/>
  <c r="C466" i="9" s="1"/>
  <c r="C468" i="9" s="1"/>
  <c r="G462" i="9"/>
  <c r="F462" i="9"/>
  <c r="E462" i="9"/>
  <c r="D462" i="9"/>
  <c r="C462" i="9"/>
  <c r="C457" i="9"/>
  <c r="C459" i="9" s="1"/>
  <c r="G456" i="9"/>
  <c r="G457" i="9" s="1"/>
  <c r="G459" i="9" s="1"/>
  <c r="F456" i="9"/>
  <c r="E456" i="9"/>
  <c r="D456" i="9"/>
  <c r="C456" i="9"/>
  <c r="G453" i="9"/>
  <c r="F453" i="9"/>
  <c r="F457" i="9" s="1"/>
  <c r="F459" i="9" s="1"/>
  <c r="E453" i="9"/>
  <c r="E457" i="9" s="1"/>
  <c r="E459" i="9" s="1"/>
  <c r="D453" i="9"/>
  <c r="C453" i="9"/>
  <c r="F448" i="9"/>
  <c r="F450" i="9" s="1"/>
  <c r="D448" i="9"/>
  <c r="D450" i="9" s="1"/>
  <c r="G447" i="9"/>
  <c r="G448" i="9" s="1"/>
  <c r="G450" i="9" s="1"/>
  <c r="F447" i="9"/>
  <c r="E447" i="9"/>
  <c r="D447" i="9"/>
  <c r="C447" i="9"/>
  <c r="C448" i="9" s="1"/>
  <c r="C450" i="9" s="1"/>
  <c r="G444" i="9"/>
  <c r="F444" i="9"/>
  <c r="E444" i="9"/>
  <c r="D444" i="9"/>
  <c r="C444" i="9"/>
  <c r="C441" i="9"/>
  <c r="C439" i="9"/>
  <c r="G438" i="9"/>
  <c r="G439" i="9" s="1"/>
  <c r="G441" i="9" s="1"/>
  <c r="F438" i="9"/>
  <c r="E438" i="9"/>
  <c r="D438" i="9"/>
  <c r="C438" i="9"/>
  <c r="G435" i="9"/>
  <c r="F435" i="9"/>
  <c r="F439" i="9" s="1"/>
  <c r="F441" i="9" s="1"/>
  <c r="E435" i="9"/>
  <c r="E439" i="9" s="1"/>
  <c r="E441" i="9" s="1"/>
  <c r="D435" i="9"/>
  <c r="D439" i="9" s="1"/>
  <c r="D441" i="9" s="1"/>
  <c r="C435" i="9"/>
  <c r="F424" i="9"/>
  <c r="F422" i="9"/>
  <c r="D422" i="9"/>
  <c r="D424" i="9" s="1"/>
  <c r="G421" i="9"/>
  <c r="G422" i="9" s="1"/>
  <c r="G424" i="9" s="1"/>
  <c r="F421" i="9"/>
  <c r="E421" i="9"/>
  <c r="D421" i="9"/>
  <c r="C421" i="9"/>
  <c r="C422" i="9" s="1"/>
  <c r="C424" i="9" s="1"/>
  <c r="G418" i="9"/>
  <c r="F418" i="9"/>
  <c r="E418" i="9"/>
  <c r="D418" i="9"/>
  <c r="C418" i="9"/>
  <c r="C413" i="9"/>
  <c r="C415" i="9" s="1"/>
  <c r="G412" i="9"/>
  <c r="G413" i="9" s="1"/>
  <c r="G415" i="9" s="1"/>
  <c r="F412" i="9"/>
  <c r="E412" i="9"/>
  <c r="D412" i="9"/>
  <c r="C412" i="9"/>
  <c r="G409" i="9"/>
  <c r="F409" i="9"/>
  <c r="F413" i="9" s="1"/>
  <c r="F415" i="9" s="1"/>
  <c r="E409" i="9"/>
  <c r="E413" i="9" s="1"/>
  <c r="E415" i="9" s="1"/>
  <c r="D409" i="9"/>
  <c r="C409" i="9"/>
  <c r="F404" i="9"/>
  <c r="F406" i="9" s="1"/>
  <c r="D404" i="9"/>
  <c r="D406" i="9" s="1"/>
  <c r="G403" i="9"/>
  <c r="G404" i="9" s="1"/>
  <c r="G406" i="9" s="1"/>
  <c r="F403" i="9"/>
  <c r="E403" i="9"/>
  <c r="D403" i="9"/>
  <c r="C403" i="9"/>
  <c r="C404" i="9" s="1"/>
  <c r="C406" i="9" s="1"/>
  <c r="G400" i="9"/>
  <c r="F400" i="9"/>
  <c r="E400" i="9"/>
  <c r="D400" i="9"/>
  <c r="C400" i="9"/>
  <c r="C397" i="9"/>
  <c r="C395" i="9"/>
  <c r="G394" i="9"/>
  <c r="G395" i="9" s="1"/>
  <c r="G397" i="9" s="1"/>
  <c r="F394" i="9"/>
  <c r="E394" i="9"/>
  <c r="D394" i="9"/>
  <c r="C394" i="9"/>
  <c r="G391" i="9"/>
  <c r="F391" i="9"/>
  <c r="F395" i="9" s="1"/>
  <c r="F397" i="9" s="1"/>
  <c r="E391" i="9"/>
  <c r="E395" i="9" s="1"/>
  <c r="E397" i="9" s="1"/>
  <c r="D391" i="9"/>
  <c r="D395" i="9" s="1"/>
  <c r="D397" i="9" s="1"/>
  <c r="C391" i="9"/>
  <c r="F388" i="9"/>
  <c r="F386" i="9"/>
  <c r="D386" i="9"/>
  <c r="D388" i="9" s="1"/>
  <c r="G385" i="9"/>
  <c r="G386" i="9" s="1"/>
  <c r="G388" i="9" s="1"/>
  <c r="F385" i="9"/>
  <c r="E385" i="9"/>
  <c r="D385" i="9"/>
  <c r="C385" i="9"/>
  <c r="C386" i="9" s="1"/>
  <c r="C388" i="9" s="1"/>
  <c r="G382" i="9"/>
  <c r="F382" i="9"/>
  <c r="E382" i="9"/>
  <c r="D382" i="9"/>
  <c r="C382" i="9"/>
  <c r="G370" i="9"/>
  <c r="F370" i="9"/>
  <c r="E370" i="9"/>
  <c r="D370" i="9"/>
  <c r="C370" i="9"/>
  <c r="D368" i="9"/>
  <c r="D369" i="9" s="1"/>
  <c r="D371" i="9" s="1"/>
  <c r="G367" i="9"/>
  <c r="F367" i="9"/>
  <c r="E367" i="9"/>
  <c r="E368" i="9" s="1"/>
  <c r="D367" i="9"/>
  <c r="C367" i="9"/>
  <c r="G366" i="9"/>
  <c r="F366" i="9"/>
  <c r="F368" i="9" s="1"/>
  <c r="E366" i="9"/>
  <c r="D366" i="9"/>
  <c r="C366" i="9"/>
  <c r="E365" i="9"/>
  <c r="E369" i="9" s="1"/>
  <c r="E371" i="9" s="1"/>
  <c r="D365" i="9"/>
  <c r="G364" i="9"/>
  <c r="F364" i="9"/>
  <c r="E364" i="9"/>
  <c r="D364" i="9"/>
  <c r="C364" i="9"/>
  <c r="G363" i="9"/>
  <c r="G365" i="9" s="1"/>
  <c r="F363" i="9"/>
  <c r="E363" i="9"/>
  <c r="D363" i="9"/>
  <c r="C363" i="9"/>
  <c r="C365" i="9" s="1"/>
  <c r="G361" i="9"/>
  <c r="F361" i="9"/>
  <c r="E361" i="9"/>
  <c r="D361" i="9"/>
  <c r="C361" i="9"/>
  <c r="C359" i="9"/>
  <c r="G358" i="9"/>
  <c r="G359" i="9" s="1"/>
  <c r="F358" i="9"/>
  <c r="F359" i="9" s="1"/>
  <c r="E358" i="9"/>
  <c r="D358" i="9"/>
  <c r="C358" i="9"/>
  <c r="G357" i="9"/>
  <c r="F357" i="9"/>
  <c r="E357" i="9"/>
  <c r="E359" i="9" s="1"/>
  <c r="D357" i="9"/>
  <c r="C357" i="9"/>
  <c r="D356" i="9"/>
  <c r="G355" i="9"/>
  <c r="F355" i="9"/>
  <c r="E355" i="9"/>
  <c r="E356" i="9" s="1"/>
  <c r="E360" i="9" s="1"/>
  <c r="E362" i="9" s="1"/>
  <c r="D355" i="9"/>
  <c r="C355" i="9"/>
  <c r="G354" i="9"/>
  <c r="G356" i="9" s="1"/>
  <c r="F354" i="9"/>
  <c r="F356" i="9" s="1"/>
  <c r="E354" i="9"/>
  <c r="D354" i="9"/>
  <c r="C354" i="9"/>
  <c r="C356" i="9" s="1"/>
  <c r="E353" i="9"/>
  <c r="G352" i="9"/>
  <c r="F352" i="9"/>
  <c r="E352" i="9"/>
  <c r="D352" i="9"/>
  <c r="C352" i="9"/>
  <c r="G350" i="9"/>
  <c r="G351" i="9" s="1"/>
  <c r="G353" i="9" s="1"/>
  <c r="G349" i="9"/>
  <c r="F349" i="9"/>
  <c r="E349" i="9"/>
  <c r="D349" i="9"/>
  <c r="C349" i="9"/>
  <c r="C350" i="9" s="1"/>
  <c r="G348" i="9"/>
  <c r="F348" i="9"/>
  <c r="F350" i="9" s="1"/>
  <c r="E348" i="9"/>
  <c r="E350" i="9" s="1"/>
  <c r="D348" i="9"/>
  <c r="D350" i="9" s="1"/>
  <c r="C348" i="9"/>
  <c r="F347" i="9"/>
  <c r="F351" i="9" s="1"/>
  <c r="F353" i="9" s="1"/>
  <c r="E347" i="9"/>
  <c r="E351" i="9" s="1"/>
  <c r="G346" i="9"/>
  <c r="F346" i="9"/>
  <c r="E346" i="9"/>
  <c r="D346" i="9"/>
  <c r="C346" i="9"/>
  <c r="G345" i="9"/>
  <c r="G347" i="9" s="1"/>
  <c r="F345" i="9"/>
  <c r="E345" i="9"/>
  <c r="D345" i="9"/>
  <c r="D347" i="9" s="1"/>
  <c r="C345" i="9"/>
  <c r="C347" i="9" s="1"/>
  <c r="G343" i="9"/>
  <c r="F343" i="9"/>
  <c r="E343" i="9"/>
  <c r="D343" i="9"/>
  <c r="C343" i="9"/>
  <c r="G341" i="9"/>
  <c r="C341" i="9"/>
  <c r="G340" i="9"/>
  <c r="F340" i="9"/>
  <c r="E340" i="9"/>
  <c r="D340" i="9"/>
  <c r="D341" i="9" s="1"/>
  <c r="C340" i="9"/>
  <c r="G339" i="9"/>
  <c r="F339" i="9"/>
  <c r="F341" i="9" s="1"/>
  <c r="E339" i="9"/>
  <c r="E341" i="9" s="1"/>
  <c r="D339" i="9"/>
  <c r="C339" i="9"/>
  <c r="D338" i="9"/>
  <c r="D342" i="9" s="1"/>
  <c r="D344" i="9" s="1"/>
  <c r="G337" i="9"/>
  <c r="G338" i="9" s="1"/>
  <c r="G342" i="9" s="1"/>
  <c r="G344" i="9" s="1"/>
  <c r="F337" i="9"/>
  <c r="E337" i="9"/>
  <c r="D337" i="9"/>
  <c r="C337" i="9"/>
  <c r="C338" i="9" s="1"/>
  <c r="C342" i="9" s="1"/>
  <c r="C344" i="9" s="1"/>
  <c r="G336" i="9"/>
  <c r="F336" i="9"/>
  <c r="F338" i="9" s="1"/>
  <c r="F342" i="9" s="1"/>
  <c r="F344" i="9" s="1"/>
  <c r="E336" i="9"/>
  <c r="D336" i="9"/>
  <c r="C336" i="9"/>
  <c r="G334" i="9"/>
  <c r="F334" i="9"/>
  <c r="E334" i="9"/>
  <c r="D334" i="9"/>
  <c r="C334" i="9"/>
  <c r="G331" i="9"/>
  <c r="F331" i="9"/>
  <c r="E331" i="9"/>
  <c r="E332" i="9" s="1"/>
  <c r="D331" i="9"/>
  <c r="C331" i="9"/>
  <c r="G330" i="9"/>
  <c r="F330" i="9"/>
  <c r="F332" i="9" s="1"/>
  <c r="E330" i="9"/>
  <c r="D330" i="9"/>
  <c r="D332" i="9" s="1"/>
  <c r="C330" i="9"/>
  <c r="D329" i="9"/>
  <c r="G328" i="9"/>
  <c r="F328" i="9"/>
  <c r="E328" i="9"/>
  <c r="E329" i="9" s="1"/>
  <c r="E333" i="9" s="1"/>
  <c r="E335" i="9" s="1"/>
  <c r="D328" i="9"/>
  <c r="C328" i="9"/>
  <c r="G327" i="9"/>
  <c r="G329" i="9" s="1"/>
  <c r="F327" i="9"/>
  <c r="F329" i="9" s="1"/>
  <c r="F333" i="9" s="1"/>
  <c r="F335" i="9" s="1"/>
  <c r="E327" i="9"/>
  <c r="D327" i="9"/>
  <c r="C327" i="9"/>
  <c r="C329" i="9" s="1"/>
  <c r="G315" i="9"/>
  <c r="G316" i="9" s="1"/>
  <c r="G318" i="9" s="1"/>
  <c r="F315" i="9"/>
  <c r="E315" i="9"/>
  <c r="D315" i="9"/>
  <c r="C315" i="9"/>
  <c r="C316" i="9" s="1"/>
  <c r="C318" i="9" s="1"/>
  <c r="G312" i="9"/>
  <c r="F312" i="9"/>
  <c r="F316" i="9" s="1"/>
  <c r="F318" i="9" s="1"/>
  <c r="E312" i="9"/>
  <c r="E316" i="9" s="1"/>
  <c r="E318" i="9" s="1"/>
  <c r="D312" i="9"/>
  <c r="D316" i="9" s="1"/>
  <c r="D318" i="9" s="1"/>
  <c r="C312" i="9"/>
  <c r="F309" i="9"/>
  <c r="G307" i="9"/>
  <c r="G309" i="9" s="1"/>
  <c r="F307" i="9"/>
  <c r="C307" i="9"/>
  <c r="C309" i="9" s="1"/>
  <c r="G306" i="9"/>
  <c r="F306" i="9"/>
  <c r="E306" i="9"/>
  <c r="D306" i="9"/>
  <c r="C306" i="9"/>
  <c r="G303" i="9"/>
  <c r="F303" i="9"/>
  <c r="E303" i="9"/>
  <c r="E307" i="9" s="1"/>
  <c r="E309" i="9" s="1"/>
  <c r="D303" i="9"/>
  <c r="C303" i="9"/>
  <c r="E300" i="9"/>
  <c r="F298" i="9"/>
  <c r="F300" i="9" s="1"/>
  <c r="G297" i="9"/>
  <c r="G298" i="9" s="1"/>
  <c r="G300" i="9" s="1"/>
  <c r="F297" i="9"/>
  <c r="E297" i="9"/>
  <c r="D297" i="9"/>
  <c r="C297" i="9"/>
  <c r="C298" i="9" s="1"/>
  <c r="C300" i="9" s="1"/>
  <c r="G294" i="9"/>
  <c r="F294" i="9"/>
  <c r="E294" i="9"/>
  <c r="E298" i="9" s="1"/>
  <c r="D294" i="9"/>
  <c r="D298" i="9" s="1"/>
  <c r="D300" i="9" s="1"/>
  <c r="C294" i="9"/>
  <c r="G289" i="9"/>
  <c r="G291" i="9" s="1"/>
  <c r="C289" i="9"/>
  <c r="C291" i="9" s="1"/>
  <c r="G288" i="9"/>
  <c r="F288" i="9"/>
  <c r="E288" i="9"/>
  <c r="D288" i="9"/>
  <c r="C288" i="9"/>
  <c r="G285" i="9"/>
  <c r="F285" i="9"/>
  <c r="F289" i="9" s="1"/>
  <c r="F291" i="9" s="1"/>
  <c r="E285" i="9"/>
  <c r="E289" i="9" s="1"/>
  <c r="E291" i="9" s="1"/>
  <c r="D285" i="9"/>
  <c r="C285" i="9"/>
  <c r="F280" i="9"/>
  <c r="F282" i="9" s="1"/>
  <c r="C280" i="9"/>
  <c r="C282" i="9" s="1"/>
  <c r="G279" i="9"/>
  <c r="G280" i="9" s="1"/>
  <c r="G282" i="9" s="1"/>
  <c r="F279" i="9"/>
  <c r="E279" i="9"/>
  <c r="D279" i="9"/>
  <c r="D280" i="9" s="1"/>
  <c r="D282" i="9" s="1"/>
  <c r="C279" i="9"/>
  <c r="G276" i="9"/>
  <c r="F276" i="9"/>
  <c r="E276" i="9"/>
  <c r="E280" i="9" s="1"/>
  <c r="E282" i="9" s="1"/>
  <c r="D276" i="9"/>
  <c r="C276" i="9"/>
  <c r="F263" i="9"/>
  <c r="F265" i="9" s="1"/>
  <c r="C263" i="9"/>
  <c r="C265" i="9" s="1"/>
  <c r="G262" i="9"/>
  <c r="G263" i="9" s="1"/>
  <c r="G265" i="9" s="1"/>
  <c r="F262" i="9"/>
  <c r="E262" i="9"/>
  <c r="D262" i="9"/>
  <c r="C262" i="9"/>
  <c r="G259" i="9"/>
  <c r="F259" i="9"/>
  <c r="E259" i="9"/>
  <c r="E263" i="9" s="1"/>
  <c r="E265" i="9" s="1"/>
  <c r="D259" i="9"/>
  <c r="D263" i="9" s="1"/>
  <c r="D265" i="9" s="1"/>
  <c r="C259" i="9"/>
  <c r="F254" i="9"/>
  <c r="F256" i="9" s="1"/>
  <c r="G253" i="9"/>
  <c r="F253" i="9"/>
  <c r="E253" i="9"/>
  <c r="E254" i="9" s="1"/>
  <c r="E256" i="9" s="1"/>
  <c r="D253" i="9"/>
  <c r="C253" i="9"/>
  <c r="G250" i="9"/>
  <c r="G254" i="9" s="1"/>
  <c r="G256" i="9" s="1"/>
  <c r="F250" i="9"/>
  <c r="E250" i="9"/>
  <c r="D250" i="9"/>
  <c r="D254" i="9" s="1"/>
  <c r="D256" i="9" s="1"/>
  <c r="C250" i="9"/>
  <c r="C254" i="9" s="1"/>
  <c r="C256" i="9" s="1"/>
  <c r="F245" i="9"/>
  <c r="F247" i="9" s="1"/>
  <c r="G244" i="9"/>
  <c r="F244" i="9"/>
  <c r="E244" i="9"/>
  <c r="E245" i="9" s="1"/>
  <c r="E247" i="9" s="1"/>
  <c r="D244" i="9"/>
  <c r="C244" i="9"/>
  <c r="G241" i="9"/>
  <c r="G245" i="9" s="1"/>
  <c r="G247" i="9" s="1"/>
  <c r="F241" i="9"/>
  <c r="E241" i="9"/>
  <c r="D241" i="9"/>
  <c r="D245" i="9" s="1"/>
  <c r="D247" i="9" s="1"/>
  <c r="C241" i="9"/>
  <c r="C245" i="9" s="1"/>
  <c r="C247" i="9" s="1"/>
  <c r="F236" i="9"/>
  <c r="F238" i="9" s="1"/>
  <c r="G235" i="9"/>
  <c r="F235" i="9"/>
  <c r="E235" i="9"/>
  <c r="E236" i="9" s="1"/>
  <c r="E238" i="9" s="1"/>
  <c r="D235" i="9"/>
  <c r="C235" i="9"/>
  <c r="G232" i="9"/>
  <c r="G236" i="9" s="1"/>
  <c r="G238" i="9" s="1"/>
  <c r="F232" i="9"/>
  <c r="E232" i="9"/>
  <c r="D232" i="9"/>
  <c r="D236" i="9" s="1"/>
  <c r="D238" i="9" s="1"/>
  <c r="C232" i="9"/>
  <c r="C236" i="9" s="1"/>
  <c r="C238" i="9" s="1"/>
  <c r="F227" i="9"/>
  <c r="F229" i="9" s="1"/>
  <c r="G226" i="9"/>
  <c r="F226" i="9"/>
  <c r="E226" i="9"/>
  <c r="D226" i="9"/>
  <c r="C226" i="9"/>
  <c r="G223" i="9"/>
  <c r="G227" i="9" s="1"/>
  <c r="G229" i="9" s="1"/>
  <c r="F223" i="9"/>
  <c r="E223" i="9"/>
  <c r="E227" i="9" s="1"/>
  <c r="E229" i="9" s="1"/>
  <c r="D223" i="9"/>
  <c r="D227" i="9" s="1"/>
  <c r="D229" i="9" s="1"/>
  <c r="C223" i="9"/>
  <c r="C227" i="9" s="1"/>
  <c r="C229" i="9" s="1"/>
  <c r="G211" i="9"/>
  <c r="F211" i="9"/>
  <c r="E211" i="9"/>
  <c r="D211" i="9"/>
  <c r="C211" i="9"/>
  <c r="D209" i="9"/>
  <c r="G208" i="9"/>
  <c r="F208" i="9"/>
  <c r="E208" i="9"/>
  <c r="D208" i="9"/>
  <c r="C208" i="9"/>
  <c r="G207" i="9"/>
  <c r="G209" i="9" s="1"/>
  <c r="F207" i="9"/>
  <c r="F209" i="9" s="1"/>
  <c r="E207" i="9"/>
  <c r="E209" i="9" s="1"/>
  <c r="D207" i="9"/>
  <c r="C207" i="9"/>
  <c r="C209" i="9" s="1"/>
  <c r="G206" i="9"/>
  <c r="G210" i="9" s="1"/>
  <c r="G212" i="9" s="1"/>
  <c r="C206" i="9"/>
  <c r="C210" i="9" s="1"/>
  <c r="C212" i="9" s="1"/>
  <c r="G205" i="9"/>
  <c r="F205" i="9"/>
  <c r="E205" i="9"/>
  <c r="D205" i="9"/>
  <c r="C205" i="9"/>
  <c r="G204" i="9"/>
  <c r="F204" i="9"/>
  <c r="F206" i="9" s="1"/>
  <c r="F210" i="9" s="1"/>
  <c r="F212" i="9" s="1"/>
  <c r="E204" i="9"/>
  <c r="E206" i="9" s="1"/>
  <c r="E210" i="9" s="1"/>
  <c r="E212" i="9" s="1"/>
  <c r="D204" i="9"/>
  <c r="D206" i="9" s="1"/>
  <c r="D210" i="9" s="1"/>
  <c r="D212" i="9" s="1"/>
  <c r="C204" i="9"/>
  <c r="G202" i="9"/>
  <c r="F202" i="9"/>
  <c r="E202" i="9"/>
  <c r="D202" i="9"/>
  <c r="C202" i="9"/>
  <c r="E200" i="9"/>
  <c r="G199" i="9"/>
  <c r="F199" i="9"/>
  <c r="E199" i="9"/>
  <c r="D199" i="9"/>
  <c r="C199" i="9"/>
  <c r="G198" i="9"/>
  <c r="G200" i="9" s="1"/>
  <c r="F198" i="9"/>
  <c r="F200" i="9" s="1"/>
  <c r="E198" i="9"/>
  <c r="D198" i="9"/>
  <c r="D200" i="9" s="1"/>
  <c r="C198" i="9"/>
  <c r="C200" i="9" s="1"/>
  <c r="D197" i="9"/>
  <c r="D201" i="9" s="1"/>
  <c r="D203" i="9" s="1"/>
  <c r="G196" i="9"/>
  <c r="F196" i="9"/>
  <c r="E196" i="9"/>
  <c r="D196" i="9"/>
  <c r="C196" i="9"/>
  <c r="G195" i="9"/>
  <c r="G197" i="9" s="1"/>
  <c r="G201" i="9" s="1"/>
  <c r="G203" i="9" s="1"/>
  <c r="F195" i="9"/>
  <c r="F197" i="9" s="1"/>
  <c r="E195" i="9"/>
  <c r="E197" i="9" s="1"/>
  <c r="E201" i="9" s="1"/>
  <c r="E203" i="9" s="1"/>
  <c r="D195" i="9"/>
  <c r="C195" i="9"/>
  <c r="C197" i="9" s="1"/>
  <c r="C201" i="9" s="1"/>
  <c r="C203" i="9" s="1"/>
  <c r="G193" i="9"/>
  <c r="F193" i="9"/>
  <c r="E193" i="9"/>
  <c r="D193" i="9"/>
  <c r="C193" i="9"/>
  <c r="F191" i="9"/>
  <c r="G190" i="9"/>
  <c r="F190" i="9"/>
  <c r="E190" i="9"/>
  <c r="D190" i="9"/>
  <c r="C190" i="9"/>
  <c r="G189" i="9"/>
  <c r="G191" i="9" s="1"/>
  <c r="F189" i="9"/>
  <c r="E189" i="9"/>
  <c r="E191" i="9" s="1"/>
  <c r="D189" i="9"/>
  <c r="D191" i="9" s="1"/>
  <c r="C189" i="9"/>
  <c r="C191" i="9" s="1"/>
  <c r="E188" i="9"/>
  <c r="G187" i="9"/>
  <c r="F187" i="9"/>
  <c r="E187" i="9"/>
  <c r="D187" i="9"/>
  <c r="C187" i="9"/>
  <c r="G186" i="9"/>
  <c r="G188" i="9" s="1"/>
  <c r="F186" i="9"/>
  <c r="F188" i="9" s="1"/>
  <c r="F192" i="9" s="1"/>
  <c r="F194" i="9" s="1"/>
  <c r="E186" i="9"/>
  <c r="D186" i="9"/>
  <c r="D188" i="9" s="1"/>
  <c r="D192" i="9" s="1"/>
  <c r="D194" i="9" s="1"/>
  <c r="C186" i="9"/>
  <c r="C188" i="9" s="1"/>
  <c r="G184" i="9"/>
  <c r="F184" i="9"/>
  <c r="E184" i="9"/>
  <c r="D184" i="9"/>
  <c r="C184" i="9"/>
  <c r="G182" i="9"/>
  <c r="C182" i="9"/>
  <c r="G181" i="9"/>
  <c r="F181" i="9"/>
  <c r="E181" i="9"/>
  <c r="D181" i="9"/>
  <c r="C181" i="9"/>
  <c r="G180" i="9"/>
  <c r="F180" i="9"/>
  <c r="F182" i="9" s="1"/>
  <c r="E180" i="9"/>
  <c r="E182" i="9" s="1"/>
  <c r="D180" i="9"/>
  <c r="D182" i="9" s="1"/>
  <c r="C180" i="9"/>
  <c r="F179" i="9"/>
  <c r="F183" i="9" s="1"/>
  <c r="F185" i="9" s="1"/>
  <c r="G178" i="9"/>
  <c r="F178" i="9"/>
  <c r="E178" i="9"/>
  <c r="D178" i="9"/>
  <c r="C178" i="9"/>
  <c r="G177" i="9"/>
  <c r="G179" i="9" s="1"/>
  <c r="G183" i="9" s="1"/>
  <c r="G185" i="9" s="1"/>
  <c r="F177" i="9"/>
  <c r="E177" i="9"/>
  <c r="E179" i="9" s="1"/>
  <c r="D177" i="9"/>
  <c r="D179" i="9" s="1"/>
  <c r="D183" i="9" s="1"/>
  <c r="D185" i="9" s="1"/>
  <c r="C177" i="9"/>
  <c r="C179" i="9" s="1"/>
  <c r="C183" i="9" s="1"/>
  <c r="C185" i="9" s="1"/>
  <c r="G175" i="9"/>
  <c r="F175" i="9"/>
  <c r="E175" i="9"/>
  <c r="D175" i="9"/>
  <c r="C175" i="9"/>
  <c r="D173" i="9"/>
  <c r="G172" i="9"/>
  <c r="F172" i="9"/>
  <c r="E172" i="9"/>
  <c r="D172" i="9"/>
  <c r="C172" i="9"/>
  <c r="G171" i="9"/>
  <c r="G173" i="9" s="1"/>
  <c r="F171" i="9"/>
  <c r="F173" i="9" s="1"/>
  <c r="E171" i="9"/>
  <c r="E173" i="9" s="1"/>
  <c r="D171" i="9"/>
  <c r="C171" i="9"/>
  <c r="C173" i="9" s="1"/>
  <c r="G170" i="9"/>
  <c r="G174" i="9" s="1"/>
  <c r="G176" i="9" s="1"/>
  <c r="C170" i="9"/>
  <c r="G169" i="9"/>
  <c r="F169" i="9"/>
  <c r="E169" i="9"/>
  <c r="D169" i="9"/>
  <c r="C169" i="9"/>
  <c r="G168" i="9"/>
  <c r="F168" i="9"/>
  <c r="F170" i="9" s="1"/>
  <c r="F174" i="9" s="1"/>
  <c r="F176" i="9" s="1"/>
  <c r="E168" i="9"/>
  <c r="E170" i="9" s="1"/>
  <c r="E174" i="9" s="1"/>
  <c r="E176" i="9" s="1"/>
  <c r="D168" i="9"/>
  <c r="D170" i="9" s="1"/>
  <c r="D174" i="9" s="1"/>
  <c r="D176" i="9" s="1"/>
  <c r="C168" i="9"/>
  <c r="G157" i="9"/>
  <c r="G159" i="9" s="1"/>
  <c r="C157" i="9"/>
  <c r="C159" i="9" s="1"/>
  <c r="G156" i="9"/>
  <c r="F156" i="9"/>
  <c r="E156" i="9"/>
  <c r="D156" i="9"/>
  <c r="C156" i="9"/>
  <c r="G153" i="9"/>
  <c r="F153" i="9"/>
  <c r="F157" i="9" s="1"/>
  <c r="F159" i="9" s="1"/>
  <c r="E153" i="9"/>
  <c r="E157" i="9" s="1"/>
  <c r="E159" i="9" s="1"/>
  <c r="D153" i="9"/>
  <c r="D157" i="9" s="1"/>
  <c r="D159" i="9" s="1"/>
  <c r="C153" i="9"/>
  <c r="G148" i="9"/>
  <c r="G150" i="9" s="1"/>
  <c r="C148" i="9"/>
  <c r="C150" i="9" s="1"/>
  <c r="G147" i="9"/>
  <c r="F147" i="9"/>
  <c r="E147" i="9"/>
  <c r="D147" i="9"/>
  <c r="C147" i="9"/>
  <c r="G144" i="9"/>
  <c r="F144" i="9"/>
  <c r="F148" i="9" s="1"/>
  <c r="F150" i="9" s="1"/>
  <c r="E144" i="9"/>
  <c r="E148" i="9" s="1"/>
  <c r="E150" i="9" s="1"/>
  <c r="D144" i="9"/>
  <c r="D148" i="9" s="1"/>
  <c r="D150" i="9" s="1"/>
  <c r="C144" i="9"/>
  <c r="G139" i="9"/>
  <c r="G141" i="9" s="1"/>
  <c r="C139" i="9"/>
  <c r="C141" i="9" s="1"/>
  <c r="G138" i="9"/>
  <c r="F138" i="9"/>
  <c r="E138" i="9"/>
  <c r="D138" i="9"/>
  <c r="C138" i="9"/>
  <c r="G135" i="9"/>
  <c r="F135" i="9"/>
  <c r="F139" i="9" s="1"/>
  <c r="F141" i="9" s="1"/>
  <c r="E135" i="9"/>
  <c r="E139" i="9" s="1"/>
  <c r="E141" i="9" s="1"/>
  <c r="D135" i="9"/>
  <c r="D139" i="9" s="1"/>
  <c r="D141" i="9" s="1"/>
  <c r="C135" i="9"/>
  <c r="G130" i="9"/>
  <c r="G132" i="9" s="1"/>
  <c r="C130" i="9"/>
  <c r="C132" i="9" s="1"/>
  <c r="G129" i="9"/>
  <c r="F129" i="9"/>
  <c r="E129" i="9"/>
  <c r="D129" i="9"/>
  <c r="C129" i="9"/>
  <c r="G126" i="9"/>
  <c r="F126" i="9"/>
  <c r="F130" i="9" s="1"/>
  <c r="F132" i="9" s="1"/>
  <c r="E126" i="9"/>
  <c r="E130" i="9" s="1"/>
  <c r="E132" i="9" s="1"/>
  <c r="D126" i="9"/>
  <c r="D130" i="9" s="1"/>
  <c r="D132" i="9" s="1"/>
  <c r="C126" i="9"/>
  <c r="G121" i="9"/>
  <c r="G123" i="9" s="1"/>
  <c r="C121" i="9"/>
  <c r="C123" i="9" s="1"/>
  <c r="G120" i="9"/>
  <c r="F120" i="9"/>
  <c r="E120" i="9"/>
  <c r="D120" i="9"/>
  <c r="C120" i="9"/>
  <c r="G117" i="9"/>
  <c r="F117" i="9"/>
  <c r="F121" i="9" s="1"/>
  <c r="F123" i="9" s="1"/>
  <c r="E117" i="9"/>
  <c r="E121" i="9" s="1"/>
  <c r="E123" i="9" s="1"/>
  <c r="D117" i="9"/>
  <c r="D121" i="9" s="1"/>
  <c r="D123" i="9" s="1"/>
  <c r="C117" i="9"/>
  <c r="G104" i="9"/>
  <c r="G106" i="9" s="1"/>
  <c r="C104" i="9"/>
  <c r="C106" i="9" s="1"/>
  <c r="G103" i="9"/>
  <c r="F103" i="9"/>
  <c r="E103" i="9"/>
  <c r="D103" i="9"/>
  <c r="C103" i="9"/>
  <c r="G100" i="9"/>
  <c r="F100" i="9"/>
  <c r="F104" i="9" s="1"/>
  <c r="F106" i="9" s="1"/>
  <c r="E100" i="9"/>
  <c r="E104" i="9" s="1"/>
  <c r="E106" i="9" s="1"/>
  <c r="D100" i="9"/>
  <c r="D104" i="9" s="1"/>
  <c r="D106" i="9" s="1"/>
  <c r="C100" i="9"/>
  <c r="G95" i="9"/>
  <c r="G97" i="9" s="1"/>
  <c r="C95" i="9"/>
  <c r="C97" i="9" s="1"/>
  <c r="G94" i="9"/>
  <c r="F94" i="9"/>
  <c r="E94" i="9"/>
  <c r="D94" i="9"/>
  <c r="C94" i="9"/>
  <c r="G91" i="9"/>
  <c r="F91" i="9"/>
  <c r="F95" i="9" s="1"/>
  <c r="F97" i="9" s="1"/>
  <c r="E91" i="9"/>
  <c r="E95" i="9" s="1"/>
  <c r="E97" i="9" s="1"/>
  <c r="D91" i="9"/>
  <c r="D95" i="9" s="1"/>
  <c r="D97" i="9" s="1"/>
  <c r="C91" i="9"/>
  <c r="G86" i="9"/>
  <c r="G88" i="9" s="1"/>
  <c r="C86" i="9"/>
  <c r="C88" i="9" s="1"/>
  <c r="G85" i="9"/>
  <c r="F85" i="9"/>
  <c r="E85" i="9"/>
  <c r="D85" i="9"/>
  <c r="C85" i="9"/>
  <c r="G82" i="9"/>
  <c r="F82" i="9"/>
  <c r="F86" i="9" s="1"/>
  <c r="F88" i="9" s="1"/>
  <c r="E82" i="9"/>
  <c r="E86" i="9" s="1"/>
  <c r="E88" i="9" s="1"/>
  <c r="D82" i="9"/>
  <c r="D86" i="9" s="1"/>
  <c r="D88" i="9" s="1"/>
  <c r="C82" i="9"/>
  <c r="G77" i="9"/>
  <c r="G79" i="9" s="1"/>
  <c r="C77" i="9"/>
  <c r="C79" i="9" s="1"/>
  <c r="G76" i="9"/>
  <c r="F76" i="9"/>
  <c r="E76" i="9"/>
  <c r="D76" i="9"/>
  <c r="C76" i="9"/>
  <c r="G73" i="9"/>
  <c r="F73" i="9"/>
  <c r="F77" i="9" s="1"/>
  <c r="F79" i="9" s="1"/>
  <c r="E73" i="9"/>
  <c r="E77" i="9" s="1"/>
  <c r="E79" i="9" s="1"/>
  <c r="D73" i="9"/>
  <c r="D77" i="9" s="1"/>
  <c r="D79" i="9" s="1"/>
  <c r="C73" i="9"/>
  <c r="G68" i="9"/>
  <c r="G70" i="9" s="1"/>
  <c r="C68" i="9"/>
  <c r="C70" i="9" s="1"/>
  <c r="G67" i="9"/>
  <c r="F67" i="9"/>
  <c r="E67" i="9"/>
  <c r="D67" i="9"/>
  <c r="C67" i="9"/>
  <c r="G64" i="9"/>
  <c r="F64" i="9"/>
  <c r="F68" i="9" s="1"/>
  <c r="F70" i="9" s="1"/>
  <c r="E64" i="9"/>
  <c r="E68" i="9" s="1"/>
  <c r="E70" i="9" s="1"/>
  <c r="D64" i="9"/>
  <c r="D68" i="9" s="1"/>
  <c r="D70" i="9" s="1"/>
  <c r="C64" i="9"/>
  <c r="G52" i="9"/>
  <c r="F52" i="9"/>
  <c r="E52" i="9"/>
  <c r="D52" i="9"/>
  <c r="C52" i="9"/>
  <c r="E50" i="9"/>
  <c r="G49" i="9"/>
  <c r="F49" i="9"/>
  <c r="E49" i="9"/>
  <c r="D49" i="9"/>
  <c r="C49" i="9"/>
  <c r="G48" i="9"/>
  <c r="G50" i="9" s="1"/>
  <c r="F48" i="9"/>
  <c r="F50" i="9" s="1"/>
  <c r="E48" i="9"/>
  <c r="D48" i="9"/>
  <c r="D50" i="9" s="1"/>
  <c r="C48" i="9"/>
  <c r="C50" i="9" s="1"/>
  <c r="D47" i="9"/>
  <c r="G46" i="9"/>
  <c r="F46" i="9"/>
  <c r="E46" i="9"/>
  <c r="D46" i="9"/>
  <c r="C46" i="9"/>
  <c r="G45" i="9"/>
  <c r="G47" i="9" s="1"/>
  <c r="G51" i="9" s="1"/>
  <c r="G53" i="9" s="1"/>
  <c r="F45" i="9"/>
  <c r="F47" i="9" s="1"/>
  <c r="E45" i="9"/>
  <c r="E47" i="9" s="1"/>
  <c r="E51" i="9" s="1"/>
  <c r="E53" i="9" s="1"/>
  <c r="D45" i="9"/>
  <c r="C45" i="9"/>
  <c r="C47" i="9" s="1"/>
  <c r="C51" i="9" s="1"/>
  <c r="C53" i="9" s="1"/>
  <c r="G43" i="9"/>
  <c r="F43" i="9"/>
  <c r="E43" i="9"/>
  <c r="D43" i="9"/>
  <c r="C43" i="9"/>
  <c r="F41" i="9"/>
  <c r="G40" i="9"/>
  <c r="F40" i="9"/>
  <c r="E40" i="9"/>
  <c r="D40" i="9"/>
  <c r="C40" i="9"/>
  <c r="G39" i="9"/>
  <c r="G41" i="9" s="1"/>
  <c r="F39" i="9"/>
  <c r="E39" i="9"/>
  <c r="E41" i="9" s="1"/>
  <c r="D39" i="9"/>
  <c r="D41" i="9" s="1"/>
  <c r="C39" i="9"/>
  <c r="C41" i="9" s="1"/>
  <c r="E38" i="9"/>
  <c r="G37" i="9"/>
  <c r="F37" i="9"/>
  <c r="E37" i="9"/>
  <c r="D37" i="9"/>
  <c r="C37" i="9"/>
  <c r="G36" i="9"/>
  <c r="G38" i="9" s="1"/>
  <c r="F36" i="9"/>
  <c r="F38" i="9" s="1"/>
  <c r="F42" i="9" s="1"/>
  <c r="F44" i="9" s="1"/>
  <c r="E36" i="9"/>
  <c r="D36" i="9"/>
  <c r="D38" i="9" s="1"/>
  <c r="D42" i="9" s="1"/>
  <c r="D44" i="9" s="1"/>
  <c r="C36" i="9"/>
  <c r="C38" i="9" s="1"/>
  <c r="G34" i="9"/>
  <c r="F34" i="9"/>
  <c r="E34" i="9"/>
  <c r="D34" i="9"/>
  <c r="C34" i="9"/>
  <c r="G32" i="9"/>
  <c r="C32" i="9"/>
  <c r="G31" i="9"/>
  <c r="F31" i="9"/>
  <c r="E31" i="9"/>
  <c r="D31" i="9"/>
  <c r="C31" i="9"/>
  <c r="G30" i="9"/>
  <c r="F30" i="9"/>
  <c r="F32" i="9" s="1"/>
  <c r="E30" i="9"/>
  <c r="E32" i="9" s="1"/>
  <c r="D30" i="9"/>
  <c r="D32" i="9" s="1"/>
  <c r="C30" i="9"/>
  <c r="F29" i="9"/>
  <c r="F33" i="9" s="1"/>
  <c r="F35" i="9" s="1"/>
  <c r="G28" i="9"/>
  <c r="F28" i="9"/>
  <c r="E28" i="9"/>
  <c r="D28" i="9"/>
  <c r="C28" i="9"/>
  <c r="G27" i="9"/>
  <c r="G29" i="9" s="1"/>
  <c r="G33" i="9" s="1"/>
  <c r="G35" i="9" s="1"/>
  <c r="F27" i="9"/>
  <c r="E27" i="9"/>
  <c r="E29" i="9" s="1"/>
  <c r="D27" i="9"/>
  <c r="D29" i="9" s="1"/>
  <c r="D33" i="9" s="1"/>
  <c r="D35" i="9" s="1"/>
  <c r="C27" i="9"/>
  <c r="C29" i="9" s="1"/>
  <c r="C33" i="9" s="1"/>
  <c r="C35" i="9" s="1"/>
  <c r="G25" i="9"/>
  <c r="F25" i="9"/>
  <c r="E25" i="9"/>
  <c r="D25" i="9"/>
  <c r="C25" i="9"/>
  <c r="D23" i="9"/>
  <c r="G22" i="9"/>
  <c r="F22" i="9"/>
  <c r="E22" i="9"/>
  <c r="D22" i="9"/>
  <c r="C22" i="9"/>
  <c r="G21" i="9"/>
  <c r="G23" i="9" s="1"/>
  <c r="F21" i="9"/>
  <c r="F23" i="9" s="1"/>
  <c r="E21" i="9"/>
  <c r="E23" i="9" s="1"/>
  <c r="D21" i="9"/>
  <c r="C21" i="9"/>
  <c r="C23" i="9" s="1"/>
  <c r="G20" i="9"/>
  <c r="G24" i="9" s="1"/>
  <c r="G26" i="9" s="1"/>
  <c r="C20" i="9"/>
  <c r="G19" i="9"/>
  <c r="F19" i="9"/>
  <c r="E19" i="9"/>
  <c r="D19" i="9"/>
  <c r="C19" i="9"/>
  <c r="G18" i="9"/>
  <c r="F18" i="9"/>
  <c r="F20" i="9" s="1"/>
  <c r="F24" i="9" s="1"/>
  <c r="F26" i="9" s="1"/>
  <c r="E18" i="9"/>
  <c r="E20" i="9" s="1"/>
  <c r="E24" i="9" s="1"/>
  <c r="E26" i="9" s="1"/>
  <c r="D18" i="9"/>
  <c r="D20" i="9" s="1"/>
  <c r="D24" i="9" s="1"/>
  <c r="D26" i="9" s="1"/>
  <c r="C18" i="9"/>
  <c r="G16" i="9"/>
  <c r="F16" i="9"/>
  <c r="E16" i="9"/>
  <c r="D16" i="9"/>
  <c r="C16" i="9"/>
  <c r="E14" i="9"/>
  <c r="G13" i="9"/>
  <c r="F13" i="9"/>
  <c r="E13" i="9"/>
  <c r="D13" i="9"/>
  <c r="C13" i="9"/>
  <c r="G12" i="9"/>
  <c r="G14" i="9" s="1"/>
  <c r="F12" i="9"/>
  <c r="F14" i="9" s="1"/>
  <c r="E12" i="9"/>
  <c r="D12" i="9"/>
  <c r="D14" i="9" s="1"/>
  <c r="C12" i="9"/>
  <c r="C14" i="9" s="1"/>
  <c r="D11" i="9"/>
  <c r="D15" i="9" s="1"/>
  <c r="D17" i="9" s="1"/>
  <c r="G10" i="9"/>
  <c r="F10" i="9"/>
  <c r="E10" i="9"/>
  <c r="D10" i="9"/>
  <c r="C10" i="9"/>
  <c r="G9" i="9"/>
  <c r="G11" i="9" s="1"/>
  <c r="G15" i="9" s="1"/>
  <c r="G17" i="9" s="1"/>
  <c r="F9" i="9"/>
  <c r="F11" i="9" s="1"/>
  <c r="E9" i="9"/>
  <c r="E11" i="9" s="1"/>
  <c r="E15" i="9" s="1"/>
  <c r="E17" i="9" s="1"/>
  <c r="D9" i="9"/>
  <c r="C9" i="9"/>
  <c r="C11" i="9" s="1"/>
  <c r="C15" i="9" s="1"/>
  <c r="C17" i="9" s="1"/>
  <c r="Y22" i="8"/>
  <c r="U22" i="8"/>
  <c r="Q22" i="8"/>
  <c r="H22" i="8"/>
  <c r="D22" i="8"/>
  <c r="Y21" i="8"/>
  <c r="X21" i="8"/>
  <c r="W21" i="8"/>
  <c r="V21" i="8"/>
  <c r="U21" i="8"/>
  <c r="T21" i="8"/>
  <c r="S21" i="8"/>
  <c r="R21" i="8"/>
  <c r="Q21" i="8"/>
  <c r="P21" i="8"/>
  <c r="O21" i="8"/>
  <c r="N21" i="8"/>
  <c r="K21" i="8"/>
  <c r="J21" i="8"/>
  <c r="I21" i="8"/>
  <c r="H21" i="8"/>
  <c r="G21" i="8"/>
  <c r="F21" i="8"/>
  <c r="E21" i="8"/>
  <c r="D21" i="8"/>
  <c r="C21" i="8"/>
  <c r="B21" i="8"/>
  <c r="L18" i="8"/>
  <c r="L22" i="8" s="1"/>
  <c r="L17" i="8"/>
  <c r="L21" i="8" s="1"/>
  <c r="Y16" i="8"/>
  <c r="Y20" i="8" s="1"/>
  <c r="X16" i="8"/>
  <c r="X20" i="8" s="1"/>
  <c r="W16" i="8"/>
  <c r="W20" i="8" s="1"/>
  <c r="V16" i="8"/>
  <c r="V20" i="8" s="1"/>
  <c r="U16" i="8"/>
  <c r="U20" i="8" s="1"/>
  <c r="T16" i="8"/>
  <c r="T20" i="8" s="1"/>
  <c r="S16" i="8"/>
  <c r="S20" i="8" s="1"/>
  <c r="R16" i="8"/>
  <c r="R20" i="8" s="1"/>
  <c r="Q16" i="8"/>
  <c r="Q20" i="8" s="1"/>
  <c r="P16" i="8"/>
  <c r="P20" i="8" s="1"/>
  <c r="O16" i="8"/>
  <c r="O20" i="8" s="1"/>
  <c r="N16" i="8"/>
  <c r="N20" i="8" s="1"/>
  <c r="K16" i="8"/>
  <c r="K20" i="8" s="1"/>
  <c r="J16" i="8"/>
  <c r="J20" i="8" s="1"/>
  <c r="I16" i="8"/>
  <c r="I20" i="8" s="1"/>
  <c r="H16" i="8"/>
  <c r="H20" i="8" s="1"/>
  <c r="G16" i="8"/>
  <c r="G20" i="8" s="1"/>
  <c r="F16" i="8"/>
  <c r="F20" i="8" s="1"/>
  <c r="E16" i="8"/>
  <c r="E20" i="8" s="1"/>
  <c r="D16" i="8"/>
  <c r="D20" i="8" s="1"/>
  <c r="C16" i="8"/>
  <c r="C20" i="8" s="1"/>
  <c r="B16" i="8"/>
  <c r="L16" i="8" s="1"/>
  <c r="L15" i="8"/>
  <c r="L14" i="8"/>
  <c r="L13" i="8"/>
  <c r="L12" i="8"/>
  <c r="Y11" i="8"/>
  <c r="Y19" i="8" s="1"/>
  <c r="Y23" i="8" s="1"/>
  <c r="X11" i="8"/>
  <c r="X22" i="8" s="1"/>
  <c r="W11" i="8"/>
  <c r="W22" i="8" s="1"/>
  <c r="V11" i="8"/>
  <c r="V19" i="8" s="1"/>
  <c r="V23" i="8" s="1"/>
  <c r="U11" i="8"/>
  <c r="U19" i="8" s="1"/>
  <c r="U23" i="8" s="1"/>
  <c r="T11" i="8"/>
  <c r="T22" i="8" s="1"/>
  <c r="S11" i="8"/>
  <c r="S22" i="8" s="1"/>
  <c r="R11" i="8"/>
  <c r="R19" i="8" s="1"/>
  <c r="R23" i="8" s="1"/>
  <c r="Q11" i="8"/>
  <c r="Q19" i="8" s="1"/>
  <c r="Q23" i="8" s="1"/>
  <c r="P11" i="8"/>
  <c r="P22" i="8" s="1"/>
  <c r="O11" i="8"/>
  <c r="O22" i="8" s="1"/>
  <c r="N11" i="8"/>
  <c r="N22" i="8" s="1"/>
  <c r="K11" i="8"/>
  <c r="K22" i="8" s="1"/>
  <c r="J11" i="8"/>
  <c r="J22" i="8" s="1"/>
  <c r="I11" i="8"/>
  <c r="I19" i="8" s="1"/>
  <c r="I23" i="8" s="1"/>
  <c r="H11" i="8"/>
  <c r="H19" i="8" s="1"/>
  <c r="H23" i="8" s="1"/>
  <c r="G11" i="8"/>
  <c r="G22" i="8" s="1"/>
  <c r="F11" i="8"/>
  <c r="F22" i="8" s="1"/>
  <c r="E11" i="8"/>
  <c r="E19" i="8" s="1"/>
  <c r="E23" i="8" s="1"/>
  <c r="D11" i="8"/>
  <c r="D19" i="8" s="1"/>
  <c r="D23" i="8" s="1"/>
  <c r="C11" i="8"/>
  <c r="C22" i="8" s="1"/>
  <c r="B11" i="8"/>
  <c r="L11" i="8" s="1"/>
  <c r="L10" i="8"/>
  <c r="L9" i="8"/>
  <c r="D244" i="7"/>
  <c r="G242" i="7"/>
  <c r="G244" i="7" s="1"/>
  <c r="F242" i="7"/>
  <c r="F244" i="7" s="1"/>
  <c r="E242" i="7"/>
  <c r="E244" i="7" s="1"/>
  <c r="D242" i="7"/>
  <c r="C242" i="7"/>
  <c r="C244" i="7" s="1"/>
  <c r="F239" i="7"/>
  <c r="G237" i="7"/>
  <c r="G239" i="7" s="1"/>
  <c r="F237" i="7"/>
  <c r="E237" i="7"/>
  <c r="E239" i="7" s="1"/>
  <c r="D237" i="7"/>
  <c r="D239" i="7" s="1"/>
  <c r="C237" i="7"/>
  <c r="C239" i="7" s="1"/>
  <c r="D234" i="7"/>
  <c r="G232" i="7"/>
  <c r="G234" i="7" s="1"/>
  <c r="F232" i="7"/>
  <c r="F234" i="7" s="1"/>
  <c r="E232" i="7"/>
  <c r="E234" i="7" s="1"/>
  <c r="D232" i="7"/>
  <c r="C232" i="7"/>
  <c r="C234" i="7" s="1"/>
  <c r="F229" i="7"/>
  <c r="G227" i="7"/>
  <c r="G229" i="7" s="1"/>
  <c r="F227" i="7"/>
  <c r="E227" i="7"/>
  <c r="E229" i="7" s="1"/>
  <c r="D227" i="7"/>
  <c r="D229" i="7" s="1"/>
  <c r="C227" i="7"/>
  <c r="C229" i="7" s="1"/>
  <c r="D224" i="7"/>
  <c r="G222" i="7"/>
  <c r="G224" i="7" s="1"/>
  <c r="F222" i="7"/>
  <c r="F224" i="7" s="1"/>
  <c r="E222" i="7"/>
  <c r="E224" i="7" s="1"/>
  <c r="D222" i="7"/>
  <c r="C222" i="7"/>
  <c r="C224" i="7" s="1"/>
  <c r="F209" i="7"/>
  <c r="G207" i="7"/>
  <c r="G209" i="7" s="1"/>
  <c r="F207" i="7"/>
  <c r="E207" i="7"/>
  <c r="E209" i="7" s="1"/>
  <c r="D207" i="7"/>
  <c r="D209" i="7" s="1"/>
  <c r="C207" i="7"/>
  <c r="C209" i="7" s="1"/>
  <c r="D204" i="7"/>
  <c r="G202" i="7"/>
  <c r="G204" i="7" s="1"/>
  <c r="F202" i="7"/>
  <c r="F204" i="7" s="1"/>
  <c r="E202" i="7"/>
  <c r="E204" i="7" s="1"/>
  <c r="D202" i="7"/>
  <c r="C202" i="7"/>
  <c r="C204" i="7" s="1"/>
  <c r="F199" i="7"/>
  <c r="G197" i="7"/>
  <c r="G199" i="7" s="1"/>
  <c r="F197" i="7"/>
  <c r="E197" i="7"/>
  <c r="E199" i="7" s="1"/>
  <c r="D197" i="7"/>
  <c r="D199" i="7" s="1"/>
  <c r="C197" i="7"/>
  <c r="C199" i="7" s="1"/>
  <c r="D194" i="7"/>
  <c r="G192" i="7"/>
  <c r="G194" i="7" s="1"/>
  <c r="F192" i="7"/>
  <c r="F194" i="7" s="1"/>
  <c r="E192" i="7"/>
  <c r="E194" i="7" s="1"/>
  <c r="D192" i="7"/>
  <c r="C192" i="7"/>
  <c r="C194" i="7" s="1"/>
  <c r="F189" i="7"/>
  <c r="G187" i="7"/>
  <c r="G189" i="7" s="1"/>
  <c r="F187" i="7"/>
  <c r="E187" i="7"/>
  <c r="E189" i="7" s="1"/>
  <c r="D187" i="7"/>
  <c r="D189" i="7" s="1"/>
  <c r="C187" i="7"/>
  <c r="C189" i="7" s="1"/>
  <c r="D174" i="7"/>
  <c r="G172" i="7"/>
  <c r="G174" i="7" s="1"/>
  <c r="F172" i="7"/>
  <c r="F174" i="7" s="1"/>
  <c r="E172" i="7"/>
  <c r="E174" i="7" s="1"/>
  <c r="D172" i="7"/>
  <c r="C172" i="7"/>
  <c r="C174" i="7" s="1"/>
  <c r="F169" i="7"/>
  <c r="G167" i="7"/>
  <c r="G169" i="7" s="1"/>
  <c r="F167" i="7"/>
  <c r="E167" i="7"/>
  <c r="E169" i="7" s="1"/>
  <c r="D167" i="7"/>
  <c r="D169" i="7" s="1"/>
  <c r="C167" i="7"/>
  <c r="C169" i="7" s="1"/>
  <c r="D164" i="7"/>
  <c r="G162" i="7"/>
  <c r="G164" i="7" s="1"/>
  <c r="F162" i="7"/>
  <c r="F164" i="7" s="1"/>
  <c r="E162" i="7"/>
  <c r="E164" i="7" s="1"/>
  <c r="D162" i="7"/>
  <c r="C162" i="7"/>
  <c r="C164" i="7" s="1"/>
  <c r="F159" i="7"/>
  <c r="G157" i="7"/>
  <c r="G159" i="7" s="1"/>
  <c r="F157" i="7"/>
  <c r="E157" i="7"/>
  <c r="E159" i="7" s="1"/>
  <c r="D157" i="7"/>
  <c r="D159" i="7" s="1"/>
  <c r="C157" i="7"/>
  <c r="C159" i="7" s="1"/>
  <c r="D154" i="7"/>
  <c r="G152" i="7"/>
  <c r="G154" i="7" s="1"/>
  <c r="F152" i="7"/>
  <c r="F154" i="7" s="1"/>
  <c r="E152" i="7"/>
  <c r="E154" i="7" s="1"/>
  <c r="D152" i="7"/>
  <c r="C152" i="7"/>
  <c r="C154" i="7" s="1"/>
  <c r="F139" i="7"/>
  <c r="G137" i="7"/>
  <c r="G139" i="7" s="1"/>
  <c r="F137" i="7"/>
  <c r="E137" i="7"/>
  <c r="E139" i="7" s="1"/>
  <c r="D137" i="7"/>
  <c r="D139" i="7" s="1"/>
  <c r="C137" i="7"/>
  <c r="C139" i="7" s="1"/>
  <c r="D134" i="7"/>
  <c r="G132" i="7"/>
  <c r="G134" i="7" s="1"/>
  <c r="F132" i="7"/>
  <c r="F134" i="7" s="1"/>
  <c r="E132" i="7"/>
  <c r="E134" i="7" s="1"/>
  <c r="D132" i="7"/>
  <c r="C132" i="7"/>
  <c r="C134" i="7" s="1"/>
  <c r="F129" i="7"/>
  <c r="G127" i="7"/>
  <c r="G129" i="7" s="1"/>
  <c r="F127" i="7"/>
  <c r="E127" i="7"/>
  <c r="E129" i="7" s="1"/>
  <c r="D127" i="7"/>
  <c r="D129" i="7" s="1"/>
  <c r="C127" i="7"/>
  <c r="C129" i="7" s="1"/>
  <c r="D124" i="7"/>
  <c r="G122" i="7"/>
  <c r="G124" i="7" s="1"/>
  <c r="F122" i="7"/>
  <c r="F124" i="7" s="1"/>
  <c r="E122" i="7"/>
  <c r="E124" i="7" s="1"/>
  <c r="D122" i="7"/>
  <c r="C122" i="7"/>
  <c r="C124" i="7" s="1"/>
  <c r="F119" i="7"/>
  <c r="G117" i="7"/>
  <c r="G119" i="7" s="1"/>
  <c r="F117" i="7"/>
  <c r="E117" i="7"/>
  <c r="E119" i="7" s="1"/>
  <c r="D117" i="7"/>
  <c r="D119" i="7" s="1"/>
  <c r="C117" i="7"/>
  <c r="C119" i="7" s="1"/>
  <c r="D104" i="7"/>
  <c r="G102" i="7"/>
  <c r="G104" i="7" s="1"/>
  <c r="F102" i="7"/>
  <c r="F104" i="7" s="1"/>
  <c r="E102" i="7"/>
  <c r="E104" i="7" s="1"/>
  <c r="D102" i="7"/>
  <c r="C102" i="7"/>
  <c r="C104" i="7" s="1"/>
  <c r="F99" i="7"/>
  <c r="G97" i="7"/>
  <c r="G99" i="7" s="1"/>
  <c r="F97" i="7"/>
  <c r="E97" i="7"/>
  <c r="E99" i="7" s="1"/>
  <c r="D97" i="7"/>
  <c r="D99" i="7" s="1"/>
  <c r="C97" i="7"/>
  <c r="C99" i="7" s="1"/>
  <c r="D94" i="7"/>
  <c r="G92" i="7"/>
  <c r="G94" i="7" s="1"/>
  <c r="F92" i="7"/>
  <c r="F94" i="7" s="1"/>
  <c r="E92" i="7"/>
  <c r="E94" i="7" s="1"/>
  <c r="D92" i="7"/>
  <c r="C92" i="7"/>
  <c r="C94" i="7" s="1"/>
  <c r="F89" i="7"/>
  <c r="G87" i="7"/>
  <c r="G89" i="7" s="1"/>
  <c r="F87" i="7"/>
  <c r="E87" i="7"/>
  <c r="E89" i="7" s="1"/>
  <c r="D87" i="7"/>
  <c r="D89" i="7" s="1"/>
  <c r="C87" i="7"/>
  <c r="C89" i="7" s="1"/>
  <c r="D84" i="7"/>
  <c r="G82" i="7"/>
  <c r="G84" i="7" s="1"/>
  <c r="F82" i="7"/>
  <c r="F84" i="7" s="1"/>
  <c r="E82" i="7"/>
  <c r="E84" i="7" s="1"/>
  <c r="D82" i="7"/>
  <c r="C82" i="7"/>
  <c r="C84" i="7" s="1"/>
  <c r="F69" i="7"/>
  <c r="G67" i="7"/>
  <c r="G69" i="7" s="1"/>
  <c r="F67" i="7"/>
  <c r="E67" i="7"/>
  <c r="E69" i="7" s="1"/>
  <c r="D67" i="7"/>
  <c r="D69" i="7" s="1"/>
  <c r="C67" i="7"/>
  <c r="C69" i="7" s="1"/>
  <c r="D64" i="7"/>
  <c r="G62" i="7"/>
  <c r="G64" i="7" s="1"/>
  <c r="F62" i="7"/>
  <c r="F64" i="7" s="1"/>
  <c r="E62" i="7"/>
  <c r="E64" i="7" s="1"/>
  <c r="D62" i="7"/>
  <c r="C62" i="7"/>
  <c r="C64" i="7" s="1"/>
  <c r="F59" i="7"/>
  <c r="G57" i="7"/>
  <c r="G59" i="7" s="1"/>
  <c r="F57" i="7"/>
  <c r="E57" i="7"/>
  <c r="E59" i="7" s="1"/>
  <c r="D57" i="7"/>
  <c r="D59" i="7" s="1"/>
  <c r="C57" i="7"/>
  <c r="C59" i="7" s="1"/>
  <c r="D54" i="7"/>
  <c r="G52" i="7"/>
  <c r="G54" i="7" s="1"/>
  <c r="F52" i="7"/>
  <c r="F54" i="7" s="1"/>
  <c r="E52" i="7"/>
  <c r="E54" i="7" s="1"/>
  <c r="D52" i="7"/>
  <c r="C52" i="7"/>
  <c r="C54" i="7" s="1"/>
  <c r="F49" i="7"/>
  <c r="G47" i="7"/>
  <c r="G49" i="7" s="1"/>
  <c r="F47" i="7"/>
  <c r="E47" i="7"/>
  <c r="E49" i="7" s="1"/>
  <c r="D47" i="7"/>
  <c r="D49" i="7" s="1"/>
  <c r="C47" i="7"/>
  <c r="C49" i="7" s="1"/>
  <c r="D34" i="7"/>
  <c r="G32" i="7"/>
  <c r="G34" i="7" s="1"/>
  <c r="F32" i="7"/>
  <c r="F34" i="7" s="1"/>
  <c r="E32" i="7"/>
  <c r="E34" i="7" s="1"/>
  <c r="D32" i="7"/>
  <c r="C32" i="7"/>
  <c r="C34" i="7" s="1"/>
  <c r="F29" i="7"/>
  <c r="G27" i="7"/>
  <c r="G29" i="7" s="1"/>
  <c r="F27" i="7"/>
  <c r="E27" i="7"/>
  <c r="E29" i="7" s="1"/>
  <c r="D27" i="7"/>
  <c r="D29" i="7" s="1"/>
  <c r="C27" i="7"/>
  <c r="C29" i="7" s="1"/>
  <c r="D24" i="7"/>
  <c r="G22" i="7"/>
  <c r="G24" i="7" s="1"/>
  <c r="F22" i="7"/>
  <c r="F24" i="7" s="1"/>
  <c r="E22" i="7"/>
  <c r="E24" i="7" s="1"/>
  <c r="D22" i="7"/>
  <c r="C22" i="7"/>
  <c r="C24" i="7" s="1"/>
  <c r="F19" i="7"/>
  <c r="G17" i="7"/>
  <c r="G19" i="7" s="1"/>
  <c r="F17" i="7"/>
  <c r="E17" i="7"/>
  <c r="E19" i="7" s="1"/>
  <c r="D17" i="7"/>
  <c r="D19" i="7" s="1"/>
  <c r="C17" i="7"/>
  <c r="C19" i="7" s="1"/>
  <c r="D14" i="7"/>
  <c r="G12" i="7"/>
  <c r="G14" i="7" s="1"/>
  <c r="F12" i="7"/>
  <c r="F14" i="7" s="1"/>
  <c r="E12" i="7"/>
  <c r="E14" i="7" s="1"/>
  <c r="D12" i="7"/>
  <c r="C12" i="7"/>
  <c r="C14" i="7" s="1"/>
  <c r="G452" i="6"/>
  <c r="F452" i="6"/>
  <c r="E452" i="6"/>
  <c r="D452" i="6"/>
  <c r="C452" i="6"/>
  <c r="H452" i="6" s="1"/>
  <c r="G451" i="6"/>
  <c r="F451" i="6"/>
  <c r="E451" i="6"/>
  <c r="D451" i="6"/>
  <c r="C451" i="6"/>
  <c r="H451" i="6" s="1"/>
  <c r="G450" i="6"/>
  <c r="F450" i="6"/>
  <c r="E450" i="6"/>
  <c r="D450" i="6"/>
  <c r="C450" i="6"/>
  <c r="H450" i="6" s="1"/>
  <c r="G449" i="6"/>
  <c r="H447" i="6"/>
  <c r="F447" i="6"/>
  <c r="E447" i="6"/>
  <c r="D447" i="6"/>
  <c r="C447" i="6"/>
  <c r="F446" i="6"/>
  <c r="E446" i="6"/>
  <c r="D446" i="6"/>
  <c r="C446" i="6"/>
  <c r="H446" i="6" s="1"/>
  <c r="F445" i="6"/>
  <c r="E445" i="6"/>
  <c r="D445" i="6"/>
  <c r="C445" i="6"/>
  <c r="H445" i="6" s="1"/>
  <c r="F444" i="6"/>
  <c r="F448" i="6" s="1"/>
  <c r="F449" i="6" s="1"/>
  <c r="F453" i="6" s="1"/>
  <c r="H442" i="6"/>
  <c r="E442" i="6"/>
  <c r="D442" i="6"/>
  <c r="C442" i="6"/>
  <c r="H441" i="6"/>
  <c r="E441" i="6"/>
  <c r="D441" i="6"/>
  <c r="C441" i="6"/>
  <c r="H440" i="6"/>
  <c r="E440" i="6"/>
  <c r="D440" i="6"/>
  <c r="C440" i="6"/>
  <c r="E439" i="6"/>
  <c r="E443" i="6" s="1"/>
  <c r="E444" i="6" s="1"/>
  <c r="E448" i="6" s="1"/>
  <c r="E449" i="6" s="1"/>
  <c r="E453" i="6" s="1"/>
  <c r="D437" i="6"/>
  <c r="C437" i="6"/>
  <c r="D436" i="6"/>
  <c r="C436" i="6"/>
  <c r="H436" i="6" s="1"/>
  <c r="D435" i="6"/>
  <c r="C435" i="6"/>
  <c r="H435" i="6" s="1"/>
  <c r="D434" i="6"/>
  <c r="C432" i="6"/>
  <c r="H432" i="6" s="1"/>
  <c r="C431" i="6"/>
  <c r="H431" i="6" s="1"/>
  <c r="C430" i="6"/>
  <c r="H430" i="6" s="1"/>
  <c r="G411" i="6"/>
  <c r="H410" i="6"/>
  <c r="H409" i="6"/>
  <c r="H408" i="6"/>
  <c r="F406" i="6"/>
  <c r="F407" i="6" s="1"/>
  <c r="F411" i="6" s="1"/>
  <c r="H405" i="6"/>
  <c r="H404" i="6"/>
  <c r="H403" i="6"/>
  <c r="E401" i="6"/>
  <c r="E402" i="6" s="1"/>
  <c r="E406" i="6" s="1"/>
  <c r="E407" i="6" s="1"/>
  <c r="E411" i="6" s="1"/>
  <c r="H400" i="6"/>
  <c r="H399" i="6"/>
  <c r="H398" i="6"/>
  <c r="D396" i="6"/>
  <c r="D397" i="6" s="1"/>
  <c r="D401" i="6" s="1"/>
  <c r="D402" i="6" s="1"/>
  <c r="D406" i="6" s="1"/>
  <c r="D407" i="6" s="1"/>
  <c r="D411" i="6" s="1"/>
  <c r="H395" i="6"/>
  <c r="H394" i="6"/>
  <c r="H393" i="6"/>
  <c r="C391" i="6"/>
  <c r="H390" i="6"/>
  <c r="H389" i="6"/>
  <c r="H388" i="6"/>
  <c r="G369" i="6"/>
  <c r="H368" i="6"/>
  <c r="H367" i="6"/>
  <c r="H366" i="6"/>
  <c r="F365" i="6"/>
  <c r="F369" i="6" s="1"/>
  <c r="F364" i="6"/>
  <c r="E364" i="6"/>
  <c r="E365" i="6" s="1"/>
  <c r="E369" i="6" s="1"/>
  <c r="H363" i="6"/>
  <c r="H362" i="6"/>
  <c r="H361" i="6"/>
  <c r="E359" i="6"/>
  <c r="E360" i="6" s="1"/>
  <c r="D359" i="6"/>
  <c r="D360" i="6" s="1"/>
  <c r="D364" i="6" s="1"/>
  <c r="D365" i="6" s="1"/>
  <c r="D369" i="6" s="1"/>
  <c r="H358" i="6"/>
  <c r="H357" i="6"/>
  <c r="H356" i="6"/>
  <c r="D355" i="6"/>
  <c r="D354" i="6"/>
  <c r="H353" i="6"/>
  <c r="H352" i="6"/>
  <c r="H351" i="6"/>
  <c r="H349" i="6"/>
  <c r="C349" i="6"/>
  <c r="C350" i="6" s="1"/>
  <c r="H348" i="6"/>
  <c r="H347" i="6"/>
  <c r="H346" i="6"/>
  <c r="G327" i="6"/>
  <c r="H326" i="6"/>
  <c r="H325" i="6"/>
  <c r="H324" i="6"/>
  <c r="F322" i="6"/>
  <c r="F323" i="6" s="1"/>
  <c r="F327" i="6" s="1"/>
  <c r="H321" i="6"/>
  <c r="H320" i="6"/>
  <c r="H319" i="6"/>
  <c r="E317" i="6"/>
  <c r="E318" i="6" s="1"/>
  <c r="E322" i="6" s="1"/>
  <c r="E323" i="6" s="1"/>
  <c r="E327" i="6" s="1"/>
  <c r="H316" i="6"/>
  <c r="H315" i="6"/>
  <c r="H314" i="6"/>
  <c r="D312" i="6"/>
  <c r="D313" i="6" s="1"/>
  <c r="D317" i="6" s="1"/>
  <c r="D318" i="6" s="1"/>
  <c r="D322" i="6" s="1"/>
  <c r="D323" i="6" s="1"/>
  <c r="D327" i="6" s="1"/>
  <c r="H311" i="6"/>
  <c r="H310" i="6"/>
  <c r="H309" i="6"/>
  <c r="C308" i="6"/>
  <c r="C307" i="6"/>
  <c r="H307" i="6" s="1"/>
  <c r="H306" i="6"/>
  <c r="H305" i="6"/>
  <c r="H304" i="6"/>
  <c r="G285" i="6"/>
  <c r="H284" i="6"/>
  <c r="H283" i="6"/>
  <c r="H282" i="6"/>
  <c r="F281" i="6"/>
  <c r="F285" i="6" s="1"/>
  <c r="F280" i="6"/>
  <c r="H279" i="6"/>
  <c r="H278" i="6"/>
  <c r="H277" i="6"/>
  <c r="E275" i="6"/>
  <c r="E276" i="6" s="1"/>
  <c r="E280" i="6" s="1"/>
  <c r="E281" i="6" s="1"/>
  <c r="E285" i="6" s="1"/>
  <c r="H274" i="6"/>
  <c r="H273" i="6"/>
  <c r="H272" i="6"/>
  <c r="D271" i="6"/>
  <c r="D275" i="6" s="1"/>
  <c r="D276" i="6" s="1"/>
  <c r="D280" i="6" s="1"/>
  <c r="D281" i="6" s="1"/>
  <c r="D285" i="6" s="1"/>
  <c r="D270" i="6"/>
  <c r="C270" i="6"/>
  <c r="H269" i="6"/>
  <c r="H268" i="6"/>
  <c r="H267" i="6"/>
  <c r="H266" i="6"/>
  <c r="H265" i="6"/>
  <c r="C265" i="6"/>
  <c r="C266" i="6" s="1"/>
  <c r="H264" i="6"/>
  <c r="H263" i="6"/>
  <c r="H262" i="6"/>
  <c r="G243" i="6"/>
  <c r="H242" i="6"/>
  <c r="H241" i="6"/>
  <c r="H240" i="6"/>
  <c r="F238" i="6"/>
  <c r="F239" i="6" s="1"/>
  <c r="F243" i="6" s="1"/>
  <c r="D238" i="6"/>
  <c r="D239" i="6" s="1"/>
  <c r="D243" i="6" s="1"/>
  <c r="H237" i="6"/>
  <c r="H236" i="6"/>
  <c r="H235" i="6"/>
  <c r="E233" i="6"/>
  <c r="E234" i="6" s="1"/>
  <c r="E238" i="6" s="1"/>
  <c r="E239" i="6" s="1"/>
  <c r="E243" i="6" s="1"/>
  <c r="H232" i="6"/>
  <c r="H231" i="6"/>
  <c r="H230" i="6"/>
  <c r="D228" i="6"/>
  <c r="D229" i="6" s="1"/>
  <c r="D233" i="6" s="1"/>
  <c r="D234" i="6" s="1"/>
  <c r="H227" i="6"/>
  <c r="H226" i="6"/>
  <c r="H225" i="6"/>
  <c r="C223" i="6"/>
  <c r="H222" i="6"/>
  <c r="H221" i="6"/>
  <c r="H220" i="6"/>
  <c r="G201" i="6"/>
  <c r="H200" i="6"/>
  <c r="H199" i="6"/>
  <c r="H198" i="6"/>
  <c r="F197" i="6"/>
  <c r="F201" i="6" s="1"/>
  <c r="F196" i="6"/>
  <c r="E196" i="6"/>
  <c r="E197" i="6" s="1"/>
  <c r="E201" i="6" s="1"/>
  <c r="H195" i="6"/>
  <c r="H194" i="6"/>
  <c r="H193" i="6"/>
  <c r="E191" i="6"/>
  <c r="E192" i="6" s="1"/>
  <c r="D191" i="6"/>
  <c r="D192" i="6" s="1"/>
  <c r="D196" i="6" s="1"/>
  <c r="D197" i="6" s="1"/>
  <c r="D201" i="6" s="1"/>
  <c r="H190" i="6"/>
  <c r="H189" i="6"/>
  <c r="H188" i="6"/>
  <c r="D187" i="6"/>
  <c r="D186" i="6"/>
  <c r="H185" i="6"/>
  <c r="H184" i="6"/>
  <c r="H183" i="6"/>
  <c r="H181" i="6"/>
  <c r="C181" i="6"/>
  <c r="C182" i="6" s="1"/>
  <c r="H180" i="6"/>
  <c r="H179" i="6"/>
  <c r="H178" i="6"/>
  <c r="G159" i="6"/>
  <c r="H158" i="6"/>
  <c r="H157" i="6"/>
  <c r="H156" i="6"/>
  <c r="F154" i="6"/>
  <c r="F155" i="6" s="1"/>
  <c r="F159" i="6" s="1"/>
  <c r="H153" i="6"/>
  <c r="H152" i="6"/>
  <c r="H151" i="6"/>
  <c r="E149" i="6"/>
  <c r="E150" i="6" s="1"/>
  <c r="E154" i="6" s="1"/>
  <c r="E155" i="6" s="1"/>
  <c r="E159" i="6" s="1"/>
  <c r="H148" i="6"/>
  <c r="H147" i="6"/>
  <c r="H146" i="6"/>
  <c r="D144" i="6"/>
  <c r="D145" i="6" s="1"/>
  <c r="D149" i="6" s="1"/>
  <c r="D150" i="6" s="1"/>
  <c r="D154" i="6" s="1"/>
  <c r="D155" i="6" s="1"/>
  <c r="D159" i="6" s="1"/>
  <c r="H143" i="6"/>
  <c r="H142" i="6"/>
  <c r="H141" i="6"/>
  <c r="C140" i="6"/>
  <c r="C139" i="6"/>
  <c r="H139" i="6" s="1"/>
  <c r="H138" i="6"/>
  <c r="H137" i="6"/>
  <c r="H136" i="6"/>
  <c r="G117" i="6"/>
  <c r="H116" i="6"/>
  <c r="H115" i="6"/>
  <c r="H114" i="6"/>
  <c r="F113" i="6"/>
  <c r="F117" i="6" s="1"/>
  <c r="F112" i="6"/>
  <c r="H111" i="6"/>
  <c r="H110" i="6"/>
  <c r="H109" i="6"/>
  <c r="E107" i="6"/>
  <c r="E108" i="6" s="1"/>
  <c r="E112" i="6" s="1"/>
  <c r="E113" i="6" s="1"/>
  <c r="E117" i="6" s="1"/>
  <c r="H106" i="6"/>
  <c r="H105" i="6"/>
  <c r="H104" i="6"/>
  <c r="D103" i="6"/>
  <c r="D107" i="6" s="1"/>
  <c r="D108" i="6" s="1"/>
  <c r="D112" i="6" s="1"/>
  <c r="D113" i="6" s="1"/>
  <c r="D117" i="6" s="1"/>
  <c r="D102" i="6"/>
  <c r="C102" i="6"/>
  <c r="H101" i="6"/>
  <c r="H100" i="6"/>
  <c r="H99" i="6"/>
  <c r="H98" i="6"/>
  <c r="H97" i="6"/>
  <c r="C97" i="6"/>
  <c r="C98" i="6" s="1"/>
  <c r="H96" i="6"/>
  <c r="H95" i="6"/>
  <c r="H94" i="6"/>
  <c r="G75" i="6"/>
  <c r="H74" i="6"/>
  <c r="H73" i="6"/>
  <c r="H72" i="6"/>
  <c r="F70" i="6"/>
  <c r="F71" i="6" s="1"/>
  <c r="F75" i="6" s="1"/>
  <c r="D70" i="6"/>
  <c r="D71" i="6" s="1"/>
  <c r="D75" i="6" s="1"/>
  <c r="H69" i="6"/>
  <c r="H68" i="6"/>
  <c r="H67" i="6"/>
  <c r="E65" i="6"/>
  <c r="E66" i="6" s="1"/>
  <c r="E70" i="6" s="1"/>
  <c r="E71" i="6" s="1"/>
  <c r="E75" i="6" s="1"/>
  <c r="H64" i="6"/>
  <c r="H63" i="6"/>
  <c r="H62" i="6"/>
  <c r="D60" i="6"/>
  <c r="D61" i="6" s="1"/>
  <c r="D65" i="6" s="1"/>
  <c r="D66" i="6" s="1"/>
  <c r="H59" i="6"/>
  <c r="H58" i="6"/>
  <c r="H57" i="6"/>
  <c r="C55" i="6"/>
  <c r="H54" i="6"/>
  <c r="H53" i="6"/>
  <c r="H52" i="6"/>
  <c r="G33" i="6"/>
  <c r="H32" i="6"/>
  <c r="H31" i="6"/>
  <c r="H30" i="6"/>
  <c r="F29" i="6"/>
  <c r="F33" i="6" s="1"/>
  <c r="F28" i="6"/>
  <c r="H27" i="6"/>
  <c r="H26" i="6"/>
  <c r="H25" i="6"/>
  <c r="E23" i="6"/>
  <c r="E24" i="6" s="1"/>
  <c r="E28" i="6" s="1"/>
  <c r="E29" i="6" s="1"/>
  <c r="E33" i="6" s="1"/>
  <c r="D23" i="6"/>
  <c r="D24" i="6" s="1"/>
  <c r="D28" i="6" s="1"/>
  <c r="D29" i="6" s="1"/>
  <c r="D33" i="6" s="1"/>
  <c r="H22" i="6"/>
  <c r="H21" i="6"/>
  <c r="H20" i="6"/>
  <c r="D19" i="6"/>
  <c r="D18" i="6"/>
  <c r="H17" i="6"/>
  <c r="H16" i="6"/>
  <c r="H15" i="6"/>
  <c r="H13" i="6"/>
  <c r="C13" i="6"/>
  <c r="C14" i="6" s="1"/>
  <c r="H12" i="6"/>
  <c r="H11" i="6"/>
  <c r="H10" i="6"/>
  <c r="F27" i="5"/>
  <c r="F18" i="5"/>
  <c r="F28" i="5" s="1"/>
  <c r="E18" i="5"/>
  <c r="D18" i="5"/>
  <c r="E59" i="14" l="1"/>
  <c r="E32" i="14"/>
  <c r="E33" i="14" s="1"/>
  <c r="E27" i="13"/>
  <c r="E51" i="13"/>
  <c r="E52" i="13" s="1"/>
  <c r="E28" i="13"/>
  <c r="E42" i="18"/>
  <c r="E41" i="18"/>
  <c r="E36" i="18"/>
  <c r="C41" i="18"/>
  <c r="E34" i="18"/>
  <c r="C30" i="11"/>
  <c r="C32" i="11" s="1"/>
  <c r="C161" i="11"/>
  <c r="G161" i="11"/>
  <c r="G30" i="11"/>
  <c r="G32" i="11" s="1"/>
  <c r="F30" i="11"/>
  <c r="F32" i="11" s="1"/>
  <c r="F161" i="11"/>
  <c r="F162" i="11" s="1"/>
  <c r="F164" i="11" s="1"/>
  <c r="D30" i="11"/>
  <c r="D32" i="11" s="1"/>
  <c r="H49" i="11"/>
  <c r="B62" i="11"/>
  <c r="B63" i="11" s="1"/>
  <c r="B65" i="11" s="1"/>
  <c r="E161" i="11"/>
  <c r="E162" i="11" s="1"/>
  <c r="E164" i="11" s="1"/>
  <c r="E30" i="11"/>
  <c r="E32" i="11" s="1"/>
  <c r="H153" i="11"/>
  <c r="C162" i="11"/>
  <c r="C164" i="11" s="1"/>
  <c r="G162" i="11"/>
  <c r="G164" i="11" s="1"/>
  <c r="B29" i="11"/>
  <c r="D49" i="11"/>
  <c r="D62" i="11" s="1"/>
  <c r="D63" i="11" s="1"/>
  <c r="D65" i="11" s="1"/>
  <c r="B115" i="11"/>
  <c r="B145" i="11"/>
  <c r="B82" i="11"/>
  <c r="H149" i="11"/>
  <c r="C74" i="10"/>
  <c r="C72" i="10"/>
  <c r="H210" i="10"/>
  <c r="F228" i="10"/>
  <c r="F226" i="10"/>
  <c r="H31" i="10"/>
  <c r="H56" i="10"/>
  <c r="C228" i="10"/>
  <c r="C226" i="10"/>
  <c r="B228" i="10"/>
  <c r="B226" i="10"/>
  <c r="F74" i="10"/>
  <c r="F72" i="10"/>
  <c r="C151" i="10"/>
  <c r="C149" i="10"/>
  <c r="G149" i="10"/>
  <c r="G151" i="10"/>
  <c r="G228" i="10"/>
  <c r="G226" i="10"/>
  <c r="G13" i="10"/>
  <c r="H30" i="10"/>
  <c r="B74" i="10"/>
  <c r="B72" i="10"/>
  <c r="G74" i="10"/>
  <c r="G72" i="10"/>
  <c r="D151" i="10"/>
  <c r="D149" i="10"/>
  <c r="E74" i="10"/>
  <c r="E72" i="10"/>
  <c r="D228" i="10"/>
  <c r="D226" i="10"/>
  <c r="B151" i="10"/>
  <c r="F151" i="10"/>
  <c r="E187" i="10"/>
  <c r="H198" i="10"/>
  <c r="H201" i="10"/>
  <c r="E221" i="10"/>
  <c r="E224" i="10" s="1"/>
  <c r="H441" i="10"/>
  <c r="H585" i="10"/>
  <c r="C611" i="10"/>
  <c r="C613" i="10"/>
  <c r="G611" i="10"/>
  <c r="G613" i="10"/>
  <c r="B613" i="10"/>
  <c r="B690" i="10"/>
  <c r="B688" i="10"/>
  <c r="F690" i="10"/>
  <c r="F688" i="10"/>
  <c r="E688" i="10"/>
  <c r="H739" i="10"/>
  <c r="C767" i="10"/>
  <c r="C765" i="10"/>
  <c r="G767" i="10"/>
  <c r="G765" i="10"/>
  <c r="D767" i="10"/>
  <c r="D844" i="10"/>
  <c r="D842" i="10"/>
  <c r="G864" i="10"/>
  <c r="D919" i="10"/>
  <c r="F1073" i="10"/>
  <c r="E1152" i="10"/>
  <c r="E1229" i="10"/>
  <c r="E1227" i="10"/>
  <c r="D1304" i="10"/>
  <c r="D1306" i="10"/>
  <c r="G1306" i="10"/>
  <c r="E1381" i="10"/>
  <c r="E1383" i="10"/>
  <c r="B1381" i="10"/>
  <c r="E151" i="10"/>
  <c r="H184" i="10"/>
  <c r="H199" i="10"/>
  <c r="C303" i="10"/>
  <c r="C305" i="10"/>
  <c r="F382" i="10"/>
  <c r="F380" i="10"/>
  <c r="G459" i="10"/>
  <c r="G457" i="10"/>
  <c r="D996" i="10"/>
  <c r="D998" i="10"/>
  <c r="E1073" i="10"/>
  <c r="E1075" i="10"/>
  <c r="B1150" i="10"/>
  <c r="B1152" i="10"/>
  <c r="G14" i="10"/>
  <c r="G16" i="10" s="1"/>
  <c r="D30" i="10"/>
  <c r="D33" i="10" s="1"/>
  <c r="B32" i="10"/>
  <c r="H32" i="10" s="1"/>
  <c r="B34" i="10"/>
  <c r="H34" i="10" s="1"/>
  <c r="C44" i="10"/>
  <c r="C46" i="10" s="1"/>
  <c r="H46" i="10" s="1"/>
  <c r="G44" i="10"/>
  <c r="G46" i="10" s="1"/>
  <c r="D54" i="10"/>
  <c r="D56" i="10" s="1"/>
  <c r="H54" i="10"/>
  <c r="D65" i="10"/>
  <c r="D67" i="10" s="1"/>
  <c r="D70" i="10" s="1"/>
  <c r="F187" i="10"/>
  <c r="D210" i="10"/>
  <c r="E305" i="10"/>
  <c r="E303" i="10"/>
  <c r="D380" i="10"/>
  <c r="D382" i="10"/>
  <c r="E457" i="10"/>
  <c r="E459" i="10"/>
  <c r="B534" i="10"/>
  <c r="B536" i="10"/>
  <c r="F534" i="10"/>
  <c r="F536" i="10"/>
  <c r="C842" i="10"/>
  <c r="C919" i="10"/>
  <c r="C921" i="10"/>
  <c r="G919" i="10"/>
  <c r="G921" i="10"/>
  <c r="B998" i="10"/>
  <c r="B996" i="10"/>
  <c r="F998" i="10"/>
  <c r="F996" i="10"/>
  <c r="C1075" i="10"/>
  <c r="C1073" i="10"/>
  <c r="G1075" i="10"/>
  <c r="G1073" i="10"/>
  <c r="D1152" i="10"/>
  <c r="D1150" i="10"/>
  <c r="D1227" i="10"/>
  <c r="F1381" i="10"/>
  <c r="G303" i="10"/>
  <c r="G305" i="10"/>
  <c r="B382" i="10"/>
  <c r="B380" i="10"/>
  <c r="C459" i="10"/>
  <c r="C457" i="10"/>
  <c r="D536" i="10"/>
  <c r="D534" i="10"/>
  <c r="F765" i="10"/>
  <c r="E921" i="10"/>
  <c r="E919" i="10"/>
  <c r="F1150" i="10"/>
  <c r="F1152" i="10"/>
  <c r="G248" i="10"/>
  <c r="D303" i="10"/>
  <c r="F457" i="10"/>
  <c r="E536" i="10"/>
  <c r="E613" i="10"/>
  <c r="E611" i="10"/>
  <c r="D688" i="10"/>
  <c r="D690" i="10"/>
  <c r="G690" i="10"/>
  <c r="E765" i="10"/>
  <c r="E767" i="10"/>
  <c r="B765" i="10"/>
  <c r="B842" i="10"/>
  <c r="B844" i="10"/>
  <c r="F842" i="10"/>
  <c r="F844" i="10"/>
  <c r="G842" i="10"/>
  <c r="H903" i="10"/>
  <c r="F921" i="10"/>
  <c r="C998" i="10"/>
  <c r="H1057" i="10"/>
  <c r="C1227" i="10"/>
  <c r="C1229" i="10"/>
  <c r="G1227" i="10"/>
  <c r="G1229" i="10"/>
  <c r="B1229" i="10"/>
  <c r="B1306" i="10"/>
  <c r="B1304" i="10"/>
  <c r="F1306" i="10"/>
  <c r="F1304" i="10"/>
  <c r="E1304" i="10"/>
  <c r="H1355" i="10"/>
  <c r="C1383" i="10"/>
  <c r="C1381" i="10"/>
  <c r="G1383" i="10"/>
  <c r="G1381" i="10"/>
  <c r="D1383" i="10"/>
  <c r="F15" i="9"/>
  <c r="F17" i="9" s="1"/>
  <c r="C42" i="9"/>
  <c r="C44" i="9" s="1"/>
  <c r="G42" i="9"/>
  <c r="G44" i="9" s="1"/>
  <c r="C174" i="9"/>
  <c r="C176" i="9" s="1"/>
  <c r="E183" i="9"/>
  <c r="E185" i="9" s="1"/>
  <c r="E192" i="9"/>
  <c r="E194" i="9" s="1"/>
  <c r="F201" i="9"/>
  <c r="F203" i="9" s="1"/>
  <c r="D51" i="9"/>
  <c r="D53" i="9" s="1"/>
  <c r="C24" i="9"/>
  <c r="C26" i="9" s="1"/>
  <c r="E33" i="9"/>
  <c r="E35" i="9" s="1"/>
  <c r="E42" i="9"/>
  <c r="E44" i="9" s="1"/>
  <c r="F51" i="9"/>
  <c r="F53" i="9" s="1"/>
  <c r="C192" i="9"/>
  <c r="C194" i="9" s="1"/>
  <c r="G192" i="9"/>
  <c r="G194" i="9" s="1"/>
  <c r="D333" i="9"/>
  <c r="D335" i="9" s="1"/>
  <c r="C351" i="9"/>
  <c r="C353" i="9" s="1"/>
  <c r="G510" i="9"/>
  <c r="G512" i="9" s="1"/>
  <c r="D307" i="9"/>
  <c r="D309" i="9" s="1"/>
  <c r="G333" i="9"/>
  <c r="G335" i="9" s="1"/>
  <c r="F360" i="9"/>
  <c r="F362" i="9" s="1"/>
  <c r="F365" i="9"/>
  <c r="F369" i="9" s="1"/>
  <c r="F371" i="9" s="1"/>
  <c r="D457" i="9"/>
  <c r="D459" i="9" s="1"/>
  <c r="D519" i="9"/>
  <c r="D521" i="9" s="1"/>
  <c r="D289" i="9"/>
  <c r="D291" i="9" s="1"/>
  <c r="D359" i="9"/>
  <c r="D360" i="9" s="1"/>
  <c r="D362" i="9" s="1"/>
  <c r="D413" i="9"/>
  <c r="D415" i="9" s="1"/>
  <c r="F501" i="9"/>
  <c r="F503" i="9" s="1"/>
  <c r="F510" i="9"/>
  <c r="F512" i="9" s="1"/>
  <c r="E651" i="9"/>
  <c r="E653" i="9" s="1"/>
  <c r="D351" i="9"/>
  <c r="D353" i="9" s="1"/>
  <c r="C360" i="9"/>
  <c r="C362" i="9" s="1"/>
  <c r="G360" i="9"/>
  <c r="G362" i="9" s="1"/>
  <c r="D501" i="9"/>
  <c r="D503" i="9" s="1"/>
  <c r="F519" i="9"/>
  <c r="F521" i="9" s="1"/>
  <c r="C660" i="9"/>
  <c r="C662" i="9" s="1"/>
  <c r="G660" i="9"/>
  <c r="G662" i="9" s="1"/>
  <c r="F821" i="9"/>
  <c r="F846" i="9"/>
  <c r="F848" i="9" s="1"/>
  <c r="C332" i="9"/>
  <c r="C333" i="9" s="1"/>
  <c r="C335" i="9" s="1"/>
  <c r="G332" i="9"/>
  <c r="E338" i="9"/>
  <c r="E342" i="9" s="1"/>
  <c r="E344" i="9" s="1"/>
  <c r="C368" i="9"/>
  <c r="C369" i="9" s="1"/>
  <c r="C371" i="9" s="1"/>
  <c r="G368" i="9"/>
  <c r="G369" i="9" s="1"/>
  <c r="G371" i="9" s="1"/>
  <c r="E386" i="9"/>
  <c r="E388" i="9" s="1"/>
  <c r="E404" i="9"/>
  <c r="E406" i="9" s="1"/>
  <c r="E422" i="9"/>
  <c r="E424" i="9" s="1"/>
  <c r="E448" i="9"/>
  <c r="E450" i="9" s="1"/>
  <c r="E466" i="9"/>
  <c r="E468" i="9" s="1"/>
  <c r="E488" i="9"/>
  <c r="E492" i="9" s="1"/>
  <c r="E494" i="9" s="1"/>
  <c r="D572" i="9"/>
  <c r="D574" i="9" s="1"/>
  <c r="G678" i="9"/>
  <c r="G680" i="9" s="1"/>
  <c r="G828" i="9"/>
  <c r="G830" i="9" s="1"/>
  <c r="D837" i="9"/>
  <c r="D839" i="9" s="1"/>
  <c r="E500" i="9"/>
  <c r="E501" i="9" s="1"/>
  <c r="E503" i="9" s="1"/>
  <c r="C518" i="9"/>
  <c r="C519" i="9" s="1"/>
  <c r="C521" i="9" s="1"/>
  <c r="G518" i="9"/>
  <c r="G519" i="9" s="1"/>
  <c r="G521" i="9" s="1"/>
  <c r="C528" i="9"/>
  <c r="C530" i="9" s="1"/>
  <c r="G528" i="9"/>
  <c r="G530" i="9" s="1"/>
  <c r="D563" i="9"/>
  <c r="D565" i="9" s="1"/>
  <c r="F651" i="9"/>
  <c r="F653" i="9" s="1"/>
  <c r="F687" i="9"/>
  <c r="F689" i="9" s="1"/>
  <c r="F810" i="9"/>
  <c r="F812" i="9" s="1"/>
  <c r="F809" i="9"/>
  <c r="D815" i="9"/>
  <c r="D819" i="9" s="1"/>
  <c r="D821" i="9" s="1"/>
  <c r="D827" i="9"/>
  <c r="D828" i="9" s="1"/>
  <c r="D830" i="9" s="1"/>
  <c r="F845" i="9"/>
  <c r="E978" i="9"/>
  <c r="E980" i="9" s="1"/>
  <c r="D992" i="9"/>
  <c r="D996" i="9" s="1"/>
  <c r="D998" i="9" s="1"/>
  <c r="E819" i="9"/>
  <c r="E821" i="9" s="1"/>
  <c r="G969" i="9"/>
  <c r="G971" i="9" s="1"/>
  <c r="E722" i="9"/>
  <c r="E724" i="9" s="1"/>
  <c r="E731" i="9"/>
  <c r="E733" i="9" s="1"/>
  <c r="E740" i="9"/>
  <c r="E742" i="9" s="1"/>
  <c r="E757" i="9"/>
  <c r="E759" i="9" s="1"/>
  <c r="E766" i="9"/>
  <c r="E768" i="9" s="1"/>
  <c r="E775" i="9"/>
  <c r="E777" i="9" s="1"/>
  <c r="E784" i="9"/>
  <c r="E786" i="9" s="1"/>
  <c r="E793" i="9"/>
  <c r="E795" i="9" s="1"/>
  <c r="E806" i="9"/>
  <c r="E810" i="9" s="1"/>
  <c r="E812" i="9" s="1"/>
  <c r="E818" i="9"/>
  <c r="C837" i="9"/>
  <c r="C839" i="9" s="1"/>
  <c r="C836" i="9"/>
  <c r="G836" i="9"/>
  <c r="G837" i="9" s="1"/>
  <c r="G839" i="9" s="1"/>
  <c r="E842" i="9"/>
  <c r="E846" i="9" s="1"/>
  <c r="E848" i="9" s="1"/>
  <c r="F987" i="9"/>
  <c r="F989" i="9" s="1"/>
  <c r="C987" i="9"/>
  <c r="C989" i="9" s="1"/>
  <c r="G987" i="9"/>
  <c r="G989" i="9" s="1"/>
  <c r="G1005" i="9"/>
  <c r="G1007" i="9" s="1"/>
  <c r="C872" i="9"/>
  <c r="C874" i="9" s="1"/>
  <c r="G872" i="9"/>
  <c r="G874" i="9" s="1"/>
  <c r="C890" i="9"/>
  <c r="C892" i="9" s="1"/>
  <c r="G890" i="9"/>
  <c r="G892" i="9" s="1"/>
  <c r="C916" i="9"/>
  <c r="C918" i="9" s="1"/>
  <c r="G916" i="9"/>
  <c r="G918" i="9" s="1"/>
  <c r="C934" i="9"/>
  <c r="C936" i="9" s="1"/>
  <c r="G934" i="9"/>
  <c r="G936" i="9" s="1"/>
  <c r="C952" i="9"/>
  <c r="C954" i="9" s="1"/>
  <c r="G952" i="9"/>
  <c r="G954" i="9" s="1"/>
  <c r="E971" i="9"/>
  <c r="F974" i="9"/>
  <c r="F978" i="9" s="1"/>
  <c r="F980" i="9" s="1"/>
  <c r="C977" i="9"/>
  <c r="C978" i="9" s="1"/>
  <c r="C980" i="9" s="1"/>
  <c r="G977" i="9"/>
  <c r="G978" i="9" s="1"/>
  <c r="G980" i="9" s="1"/>
  <c r="D1005" i="9"/>
  <c r="D1007" i="9" s="1"/>
  <c r="F1022" i="9"/>
  <c r="F1024" i="9" s="1"/>
  <c r="F1031" i="9"/>
  <c r="F1033" i="9" s="1"/>
  <c r="F1040" i="9"/>
  <c r="F1042" i="9" s="1"/>
  <c r="F1049" i="9"/>
  <c r="F1051" i="9" s="1"/>
  <c r="F1058" i="9"/>
  <c r="F1060" i="9" s="1"/>
  <c r="F1075" i="9"/>
  <c r="F1077" i="9" s="1"/>
  <c r="F1084" i="9"/>
  <c r="F1086" i="9" s="1"/>
  <c r="F1093" i="9"/>
  <c r="F1095" i="9" s="1"/>
  <c r="F1102" i="9"/>
  <c r="F1104" i="9" s="1"/>
  <c r="F1111" i="9"/>
  <c r="F1113" i="9" s="1"/>
  <c r="L20" i="8"/>
  <c r="N19" i="8"/>
  <c r="N23" i="8" s="1"/>
  <c r="B20" i="8"/>
  <c r="B19" i="8"/>
  <c r="F19" i="8"/>
  <c r="F23" i="8" s="1"/>
  <c r="J19" i="8"/>
  <c r="J23" i="8" s="1"/>
  <c r="O19" i="8"/>
  <c r="O23" i="8" s="1"/>
  <c r="S19" i="8"/>
  <c r="S23" i="8" s="1"/>
  <c r="W19" i="8"/>
  <c r="W23" i="8" s="1"/>
  <c r="E22" i="8"/>
  <c r="I22" i="8"/>
  <c r="R22" i="8"/>
  <c r="V22" i="8"/>
  <c r="C19" i="8"/>
  <c r="C23" i="8" s="1"/>
  <c r="G19" i="8"/>
  <c r="G23" i="8" s="1"/>
  <c r="K19" i="8"/>
  <c r="K23" i="8" s="1"/>
  <c r="P19" i="8"/>
  <c r="P23" i="8" s="1"/>
  <c r="T19" i="8"/>
  <c r="T23" i="8" s="1"/>
  <c r="X19" i="8"/>
  <c r="X23" i="8" s="1"/>
  <c r="B22" i="8"/>
  <c r="C18" i="6"/>
  <c r="H14" i="6"/>
  <c r="C103" i="6"/>
  <c r="H102" i="6"/>
  <c r="C144" i="6"/>
  <c r="H140" i="6"/>
  <c r="C186" i="6"/>
  <c r="H182" i="6"/>
  <c r="C312" i="6"/>
  <c r="H308" i="6"/>
  <c r="C354" i="6"/>
  <c r="H350" i="6"/>
  <c r="H437" i="6"/>
  <c r="C433" i="6"/>
  <c r="C271" i="6"/>
  <c r="H270" i="6"/>
  <c r="C56" i="6"/>
  <c r="H55" i="6"/>
  <c r="C224" i="6"/>
  <c r="H223" i="6"/>
  <c r="C392" i="6"/>
  <c r="H391" i="6"/>
  <c r="D438" i="6"/>
  <c r="D439" i="6" s="1"/>
  <c r="D443" i="6" s="1"/>
  <c r="D444" i="6" s="1"/>
  <c r="D448" i="6" s="1"/>
  <c r="D449" i="6" s="1"/>
  <c r="D453" i="6" s="1"/>
  <c r="G453" i="6"/>
  <c r="E69" i="4"/>
  <c r="D69" i="4"/>
  <c r="C69" i="4"/>
  <c r="E64" i="4"/>
  <c r="D64" i="4"/>
  <c r="C64" i="4"/>
  <c r="E59" i="4"/>
  <c r="D59" i="4"/>
  <c r="C59" i="4"/>
  <c r="E54" i="4"/>
  <c r="D54" i="4"/>
  <c r="C54" i="4"/>
  <c r="E49" i="4"/>
  <c r="D49" i="4"/>
  <c r="C49" i="4"/>
  <c r="E44" i="4"/>
  <c r="D44" i="4"/>
  <c r="C44" i="4"/>
  <c r="E39" i="4"/>
  <c r="D39" i="4"/>
  <c r="C39" i="4"/>
  <c r="E34" i="4"/>
  <c r="D34" i="4"/>
  <c r="C34" i="4"/>
  <c r="E29" i="4"/>
  <c r="D29" i="4"/>
  <c r="C29" i="4"/>
  <c r="E24" i="4"/>
  <c r="D24" i="4"/>
  <c r="C24" i="4"/>
  <c r="E19" i="4"/>
  <c r="D19" i="4"/>
  <c r="C19" i="4"/>
  <c r="E14" i="4"/>
  <c r="D14" i="4"/>
  <c r="C14" i="4"/>
  <c r="C70" i="4" s="1"/>
  <c r="E9" i="4"/>
  <c r="E70" i="4" s="1"/>
  <c r="D9" i="4"/>
  <c r="D70" i="4" s="1"/>
  <c r="C9" i="4"/>
  <c r="F36" i="17"/>
  <c r="F27" i="17"/>
  <c r="F37" i="17" s="1"/>
  <c r="E27" i="17"/>
  <c r="D27" i="17"/>
  <c r="F12" i="17"/>
  <c r="H115" i="11" l="1"/>
  <c r="B128" i="11"/>
  <c r="B129" i="11" s="1"/>
  <c r="B131" i="11" s="1"/>
  <c r="B95" i="11"/>
  <c r="B96" i="11" s="1"/>
  <c r="B98" i="11" s="1"/>
  <c r="H82" i="11"/>
  <c r="B30" i="11"/>
  <c r="B32" i="11" s="1"/>
  <c r="B161" i="11"/>
  <c r="B162" i="11" s="1"/>
  <c r="B164" i="11" s="1"/>
  <c r="D161" i="11"/>
  <c r="D162" i="11" s="1"/>
  <c r="D164" i="11" s="1"/>
  <c r="H145" i="11"/>
  <c r="B148" i="11"/>
  <c r="H148" i="11" s="1"/>
  <c r="D74" i="10"/>
  <c r="D72" i="10"/>
  <c r="H44" i="10"/>
  <c r="E226" i="10"/>
  <c r="E228" i="10"/>
  <c r="G17" i="10"/>
  <c r="L19" i="8"/>
  <c r="L23" i="8" s="1"/>
  <c r="B23" i="8"/>
  <c r="C228" i="6"/>
  <c r="H224" i="6"/>
  <c r="C275" i="6"/>
  <c r="H271" i="6"/>
  <c r="C355" i="6"/>
  <c r="H354" i="6"/>
  <c r="C187" i="6"/>
  <c r="H186" i="6"/>
  <c r="C107" i="6"/>
  <c r="H103" i="6"/>
  <c r="C434" i="6"/>
  <c r="H433" i="6"/>
  <c r="C396" i="6"/>
  <c r="H392" i="6"/>
  <c r="C60" i="6"/>
  <c r="H56" i="6"/>
  <c r="H312" i="6"/>
  <c r="C313" i="6"/>
  <c r="H144" i="6"/>
  <c r="C145" i="6"/>
  <c r="C19" i="6"/>
  <c r="H18" i="6"/>
  <c r="K64" i="3"/>
  <c r="K33" i="3" s="1"/>
  <c r="K34" i="3" s="1"/>
  <c r="J64" i="3"/>
  <c r="I64" i="3"/>
  <c r="H64" i="3"/>
  <c r="G64" i="3"/>
  <c r="G33" i="3" s="1"/>
  <c r="G34" i="3" s="1"/>
  <c r="F64" i="3"/>
  <c r="E64" i="3"/>
  <c r="D64" i="3"/>
  <c r="C64" i="3"/>
  <c r="L64" i="3" s="1"/>
  <c r="B64" i="3"/>
  <c r="L63" i="3"/>
  <c r="L62" i="3"/>
  <c r="L61" i="3"/>
  <c r="L59" i="3"/>
  <c r="L58" i="3"/>
  <c r="L57" i="3"/>
  <c r="K56" i="3"/>
  <c r="J56" i="3"/>
  <c r="I56" i="3"/>
  <c r="H56" i="3"/>
  <c r="H65" i="3" s="1"/>
  <c r="G56" i="3"/>
  <c r="F56" i="3"/>
  <c r="E56" i="3"/>
  <c r="D56" i="3"/>
  <c r="L56" i="3" s="1"/>
  <c r="C56" i="3"/>
  <c r="B56" i="3"/>
  <c r="L55" i="3"/>
  <c r="L54" i="3"/>
  <c r="L52" i="3"/>
  <c r="L51" i="3"/>
  <c r="L49" i="3"/>
  <c r="L48" i="3"/>
  <c r="K46" i="3"/>
  <c r="K65" i="3" s="1"/>
  <c r="J46" i="3"/>
  <c r="J65" i="3" s="1"/>
  <c r="I46" i="3"/>
  <c r="I65" i="3" s="1"/>
  <c r="H46" i="3"/>
  <c r="H66" i="3" s="1"/>
  <c r="G46" i="3"/>
  <c r="G65" i="3" s="1"/>
  <c r="F46" i="3"/>
  <c r="E46" i="3"/>
  <c r="E65" i="3" s="1"/>
  <c r="D46" i="3"/>
  <c r="C46" i="3"/>
  <c r="C65" i="3" s="1"/>
  <c r="B46" i="3"/>
  <c r="L46" i="3" s="1"/>
  <c r="L45" i="3"/>
  <c r="L44" i="3"/>
  <c r="L43" i="3"/>
  <c r="J33" i="3"/>
  <c r="F33" i="3"/>
  <c r="B33" i="3"/>
  <c r="K32" i="3"/>
  <c r="J32" i="3"/>
  <c r="I32" i="3"/>
  <c r="H32" i="3"/>
  <c r="G32" i="3"/>
  <c r="F32" i="3"/>
  <c r="E32" i="3"/>
  <c r="D32" i="3"/>
  <c r="C32" i="3"/>
  <c r="B32" i="3"/>
  <c r="L32" i="3" s="1"/>
  <c r="L31" i="3"/>
  <c r="L30" i="3"/>
  <c r="L28" i="3"/>
  <c r="L27" i="3"/>
  <c r="L26" i="3"/>
  <c r="K25" i="3"/>
  <c r="J25" i="3"/>
  <c r="I25" i="3"/>
  <c r="H25" i="3"/>
  <c r="G25" i="3"/>
  <c r="F25" i="3"/>
  <c r="E25" i="3"/>
  <c r="D25" i="3"/>
  <c r="C25" i="3"/>
  <c r="B25" i="3"/>
  <c r="L25" i="3" s="1"/>
  <c r="L24" i="3"/>
  <c r="L23" i="3"/>
  <c r="L21" i="3"/>
  <c r="L20" i="3"/>
  <c r="L18" i="3"/>
  <c r="L17" i="3"/>
  <c r="L15" i="3"/>
  <c r="L14" i="3"/>
  <c r="K12" i="3"/>
  <c r="J12" i="3"/>
  <c r="J34" i="3" s="1"/>
  <c r="I12" i="3"/>
  <c r="I33" i="3" s="1"/>
  <c r="H12" i="3"/>
  <c r="G12" i="3"/>
  <c r="F12" i="3"/>
  <c r="F34" i="3" s="1"/>
  <c r="E12" i="3"/>
  <c r="E33" i="3" s="1"/>
  <c r="D12" i="3"/>
  <c r="C12" i="3"/>
  <c r="B12" i="3"/>
  <c r="B34" i="3" s="1"/>
  <c r="L11" i="3"/>
  <c r="L10" i="3"/>
  <c r="L9" i="3"/>
  <c r="L8" i="3"/>
  <c r="L7" i="3"/>
  <c r="E109" i="2"/>
  <c r="E94" i="2"/>
  <c r="E89" i="2"/>
  <c r="E82" i="2"/>
  <c r="D67" i="2"/>
  <c r="D64" i="2"/>
  <c r="D48" i="2"/>
  <c r="C48" i="2"/>
  <c r="E47" i="2"/>
  <c r="E46" i="2"/>
  <c r="E45" i="2"/>
  <c r="E44" i="2"/>
  <c r="E43" i="2"/>
  <c r="E42" i="2"/>
  <c r="E41" i="2"/>
  <c r="E40" i="2"/>
  <c r="E39" i="2"/>
  <c r="E38" i="2"/>
  <c r="E37" i="2"/>
  <c r="E36" i="2"/>
  <c r="E35" i="2"/>
  <c r="E34" i="2"/>
  <c r="E33" i="2"/>
  <c r="E32" i="2"/>
  <c r="E31" i="2"/>
  <c r="E48" i="2" s="1"/>
  <c r="D29" i="2"/>
  <c r="C29" i="2"/>
  <c r="E28" i="2"/>
  <c r="E27" i="2"/>
  <c r="E29" i="2" s="1"/>
  <c r="D25" i="2"/>
  <c r="C25" i="2"/>
  <c r="E24" i="2"/>
  <c r="E23" i="2"/>
  <c r="E22" i="2"/>
  <c r="E21" i="2"/>
  <c r="E20" i="2"/>
  <c r="E19" i="2"/>
  <c r="E18" i="2"/>
  <c r="E16" i="2"/>
  <c r="E15" i="2"/>
  <c r="E14" i="2"/>
  <c r="E25" i="2" s="1"/>
  <c r="E13" i="2"/>
  <c r="D11" i="2"/>
  <c r="C11" i="2"/>
  <c r="E10" i="2"/>
  <c r="E9" i="2"/>
  <c r="E11" i="2" s="1"/>
  <c r="C149" i="6" l="1"/>
  <c r="H145" i="6"/>
  <c r="C61" i="6"/>
  <c r="H60" i="6"/>
  <c r="C438" i="6"/>
  <c r="H434" i="6"/>
  <c r="C191" i="6"/>
  <c r="H187" i="6"/>
  <c r="C276" i="6"/>
  <c r="H275" i="6"/>
  <c r="C317" i="6"/>
  <c r="H313" i="6"/>
  <c r="C23" i="6"/>
  <c r="H19" i="6"/>
  <c r="C397" i="6"/>
  <c r="H396" i="6"/>
  <c r="C108" i="6"/>
  <c r="H107" i="6"/>
  <c r="C359" i="6"/>
  <c r="H355" i="6"/>
  <c r="C229" i="6"/>
  <c r="H228" i="6"/>
  <c r="D65" i="3"/>
  <c r="D66" i="3" s="1"/>
  <c r="E66" i="3"/>
  <c r="C33" i="3"/>
  <c r="C34" i="3" s="1"/>
  <c r="J66" i="3"/>
  <c r="D33" i="3"/>
  <c r="D34" i="3" s="1"/>
  <c r="L34" i="3" s="1"/>
  <c r="H33" i="3"/>
  <c r="H34" i="3" s="1"/>
  <c r="E34" i="3"/>
  <c r="I34" i="3"/>
  <c r="B65" i="3"/>
  <c r="B66" i="3" s="1"/>
  <c r="L66" i="3" s="1"/>
  <c r="F65" i="3"/>
  <c r="F66" i="3" s="1"/>
  <c r="C66" i="3"/>
  <c r="G66" i="3"/>
  <c r="K66" i="3"/>
  <c r="L12" i="3"/>
  <c r="I66" i="3"/>
  <c r="E111" i="2"/>
  <c r="E112" i="2" s="1"/>
  <c r="E50" i="2"/>
  <c r="E51" i="2" s="1"/>
  <c r="J245" i="16"/>
  <c r="E245" i="16"/>
  <c r="C360" i="6" l="1"/>
  <c r="H359" i="6"/>
  <c r="C401" i="6"/>
  <c r="H397" i="6"/>
  <c r="C318" i="6"/>
  <c r="H317" i="6"/>
  <c r="C192" i="6"/>
  <c r="H191" i="6"/>
  <c r="C65" i="6"/>
  <c r="H61" i="6"/>
  <c r="C233" i="6"/>
  <c r="H229" i="6"/>
  <c r="H108" i="6"/>
  <c r="C112" i="6"/>
  <c r="C24" i="6"/>
  <c r="H23" i="6"/>
  <c r="C280" i="6"/>
  <c r="H276" i="6"/>
  <c r="C439" i="6"/>
  <c r="H438" i="6"/>
  <c r="C150" i="6"/>
  <c r="H149" i="6"/>
  <c r="L65" i="3"/>
  <c r="L33" i="3" s="1"/>
  <c r="H233" i="6" l="1"/>
  <c r="C234" i="6"/>
  <c r="C196" i="6"/>
  <c r="H192" i="6"/>
  <c r="H401" i="6"/>
  <c r="C402" i="6"/>
  <c r="C28" i="6"/>
  <c r="H24" i="6"/>
  <c r="C113" i="6"/>
  <c r="H112" i="6"/>
  <c r="C443" i="6"/>
  <c r="H439" i="6"/>
  <c r="C154" i="6"/>
  <c r="H150" i="6"/>
  <c r="C281" i="6"/>
  <c r="H280" i="6"/>
  <c r="H65" i="6"/>
  <c r="C66" i="6"/>
  <c r="C322" i="6"/>
  <c r="H318" i="6"/>
  <c r="C364" i="6"/>
  <c r="H360" i="6"/>
  <c r="C323" i="6" l="1"/>
  <c r="H322" i="6"/>
  <c r="C285" i="6"/>
  <c r="H285" i="6" s="1"/>
  <c r="H281" i="6"/>
  <c r="C444" i="6"/>
  <c r="H443" i="6"/>
  <c r="C29" i="6"/>
  <c r="H28" i="6"/>
  <c r="C197" i="6"/>
  <c r="H196" i="6"/>
  <c r="C70" i="6"/>
  <c r="H66" i="6"/>
  <c r="C406" i="6"/>
  <c r="H402" i="6"/>
  <c r="C238" i="6"/>
  <c r="H234" i="6"/>
  <c r="C365" i="6"/>
  <c r="H364" i="6"/>
  <c r="C155" i="6"/>
  <c r="H154" i="6"/>
  <c r="C117" i="6"/>
  <c r="H117" i="6" s="1"/>
  <c r="H113" i="6"/>
  <c r="C159" i="6" l="1"/>
  <c r="H159" i="6" s="1"/>
  <c r="H155" i="6"/>
  <c r="H238" i="6"/>
  <c r="C239" i="6"/>
  <c r="H70" i="6"/>
  <c r="C71" i="6"/>
  <c r="C33" i="6"/>
  <c r="H33" i="6" s="1"/>
  <c r="H29" i="6"/>
  <c r="C369" i="6"/>
  <c r="H369" i="6" s="1"/>
  <c r="H365" i="6"/>
  <c r="H406" i="6"/>
  <c r="C407" i="6"/>
  <c r="C201" i="6"/>
  <c r="H201" i="6" s="1"/>
  <c r="H197" i="6"/>
  <c r="C448" i="6"/>
  <c r="H444" i="6"/>
  <c r="C327" i="6"/>
  <c r="H327" i="6" s="1"/>
  <c r="H323" i="6"/>
  <c r="C243" i="6" l="1"/>
  <c r="H243" i="6" s="1"/>
  <c r="H239" i="6"/>
  <c r="C449" i="6"/>
  <c r="H448" i="6"/>
  <c r="C75" i="6"/>
  <c r="H75" i="6" s="1"/>
  <c r="H71" i="6"/>
  <c r="C411" i="6"/>
  <c r="H411" i="6" s="1"/>
  <c r="H407" i="6"/>
  <c r="H449" i="6" l="1"/>
  <c r="C453" i="6"/>
  <c r="H453" i="6" s="1"/>
</calcChain>
</file>

<file path=xl/sharedStrings.xml><?xml version="1.0" encoding="utf-8"?>
<sst xmlns="http://schemas.openxmlformats.org/spreadsheetml/2006/main" count="7043" uniqueCount="865">
  <si>
    <r>
      <t>Désignation entité :</t>
    </r>
    <r>
      <rPr>
        <b/>
        <sz val="10"/>
        <color rgb="FF000000"/>
        <rFont val="Arial Narrow"/>
        <family val="2"/>
      </rPr>
      <t xml:space="preserve">  </t>
    </r>
    <r>
      <rPr>
        <sz val="10"/>
        <color rgb="FF000000"/>
        <rFont val="Arial Narrow"/>
        <family val="2"/>
      </rPr>
      <t xml:space="preserve">                                                            </t>
    </r>
  </si>
  <si>
    <t xml:space="preserve">Numéro IFU : </t>
  </si>
  <si>
    <t>Adresse de l'entité :</t>
  </si>
  <si>
    <t>Exercice clos le :                                                   Période du …………………………….. Au ……………………………</t>
  </si>
  <si>
    <t>NOTES</t>
  </si>
  <si>
    <t>INTITULES</t>
  </si>
  <si>
    <t>ETAT C1</t>
  </si>
  <si>
    <t>ETAT C4</t>
  </si>
  <si>
    <t>ETAT C5</t>
  </si>
  <si>
    <t>ETAT C5 - DETAILLÉ</t>
  </si>
  <si>
    <t>ETAT C11</t>
  </si>
  <si>
    <t>ETAT CEG</t>
  </si>
  <si>
    <t>ETAT CGPP</t>
  </si>
  <si>
    <t>FICHE DE RENSEIGNEMENTS GENERAUX: SOCIETE DE DROIT NATIONAL</t>
  </si>
  <si>
    <t xml:space="preserve">ETAT RG </t>
  </si>
  <si>
    <t>ETAT - BILAN</t>
  </si>
  <si>
    <t xml:space="preserve">Société :  </t>
  </si>
  <si>
    <r>
      <t>Pays :</t>
    </r>
    <r>
      <rPr>
        <b/>
        <sz val="8"/>
        <color indexed="9"/>
        <rFont val="Arial"/>
        <family val="2"/>
      </rPr>
      <t>__</t>
    </r>
  </si>
  <si>
    <t>…………………………………</t>
  </si>
  <si>
    <t>Exercice :</t>
  </si>
  <si>
    <t>……………………</t>
  </si>
  <si>
    <t>ACTIF</t>
  </si>
  <si>
    <t>Montant brut</t>
  </si>
  <si>
    <t>Amortissement et provisions pour dépreciation</t>
  </si>
  <si>
    <t>Montant net</t>
  </si>
  <si>
    <t>20. Frais d'établissement et de  développement dansl'Etat membre :</t>
  </si>
  <si>
    <t>Frais d'établissement (200 à 203, 205 et 206)</t>
  </si>
  <si>
    <t>Frais d'acquisition des immobilisations (204 et 209)</t>
  </si>
  <si>
    <t>Total des frais d'établissement  dans l'Etat membre</t>
  </si>
  <si>
    <t>21 et 22.  Immobilisations dans l'Etat membre :</t>
  </si>
  <si>
    <t>Immeubles (210, 212, 213, 2190, 2192 et 2193)</t>
  </si>
  <si>
    <t>Matériel, mobilier, installation (214, 215 et 216)</t>
  </si>
  <si>
    <t>Immobilisations incorporelles (218 et 2198)</t>
  </si>
  <si>
    <t>Immobilisations en cours (22)</t>
  </si>
  <si>
    <t>23 à 27. Autres valeurs immobilisées dans l'Etat membre :</t>
  </si>
  <si>
    <t>Valeurs mobilières admises en représentation des provisions techniques (autres que les titres de participation) (23)</t>
  </si>
  <si>
    <t>Prêts et effets  assimilés admis en représentation des provisions techniques (24)</t>
  </si>
  <si>
    <t>Titres de participation (25)</t>
  </si>
  <si>
    <t>Dépôts et cautionnements (26)</t>
  </si>
  <si>
    <t>28. Valeurs immobilisées à l'étranger</t>
  </si>
  <si>
    <t>A déduire : versements à effectuer sur titres non libérés(4611 à  4618)</t>
  </si>
  <si>
    <t>xxxxxxx</t>
  </si>
  <si>
    <t>Provision pour dépréciation des immobilisations et titres (192 et 197)</t>
  </si>
  <si>
    <t>Total des valeurs immobilisées nettes</t>
  </si>
  <si>
    <t>39. Part des cessionnaires et rétrocessionnaires dans les provisions techniques :</t>
  </si>
  <si>
    <t xml:space="preserve"> </t>
  </si>
  <si>
    <t>Primes (391, 3920, 3940, 3960, 39810, 39820, 39840, 39850)</t>
  </si>
  <si>
    <t>Sinistres (3915, 3925, 3935, 3945, 39815, 39825, 39845, 39855)</t>
  </si>
  <si>
    <t>Total de la part des cessionnaires dans les provisions techniques</t>
  </si>
  <si>
    <t>4  et 5. Valeurs réalisables à court terme ou disponibles :</t>
  </si>
  <si>
    <t>Comptes courants des cessionnaires ou rétrocessionnaires débiteurs (4000)</t>
  </si>
  <si>
    <t>Comptes courants des cédants et rétrocédants débiteurs (4040)</t>
  </si>
  <si>
    <t>Comptes courants des coassureurs débiteurs (4080)</t>
  </si>
  <si>
    <t>Créances sur les assurés et les agents (41)</t>
  </si>
  <si>
    <t>Personnel (42)</t>
  </si>
  <si>
    <t>Etat (43)</t>
  </si>
  <si>
    <t>Actionnaires (44)</t>
  </si>
  <si>
    <t>Filiales (45)</t>
  </si>
  <si>
    <t>Débiteurs divers (46)</t>
  </si>
  <si>
    <t>Comptes de régularisation (48)</t>
  </si>
  <si>
    <t>Comptes d'attente et à régulariser (49)</t>
  </si>
  <si>
    <t>Prêts non admis en représentation des provisions techniques (51)</t>
  </si>
  <si>
    <t>Effets à recevoir (53)</t>
  </si>
  <si>
    <t>Chèques et coupons à encaisser (54)</t>
  </si>
  <si>
    <t>Titres de placements divers (55 et moins 195)</t>
  </si>
  <si>
    <t>Banques et chèques postaux (56)</t>
  </si>
  <si>
    <t>Caisse (57)</t>
  </si>
  <si>
    <t>Total des comptes de tiers et des comptes financiers</t>
  </si>
  <si>
    <t>17. Comptes avec le siège social (créances)</t>
  </si>
  <si>
    <t>87. Résultats (pertes de l'exercice)</t>
  </si>
  <si>
    <t>TOTAL GENERAL</t>
  </si>
  <si>
    <t>06. Valeurs reçues en nantissement des cessionnaires et rétrocessionnaires</t>
  </si>
  <si>
    <t>08. Valeurs remises par des organismes réassurés avec caution solidaire ou avec substitution</t>
  </si>
  <si>
    <t>09. Autres valeurs detenues par l'entreprise</t>
  </si>
  <si>
    <t>PASSIF</t>
  </si>
  <si>
    <t>10. Capital social ou fonds d'établissement :</t>
  </si>
  <si>
    <t>Capital social (100)</t>
  </si>
  <si>
    <t>Capital appelé (1000)</t>
  </si>
  <si>
    <t xml:space="preserve">          xxxxxx</t>
  </si>
  <si>
    <t>Capital non appelé (1001)</t>
  </si>
  <si>
    <t>Fonds d'établissement (101)</t>
  </si>
  <si>
    <t>Fonds constitué (1010)</t>
  </si>
  <si>
    <t>Part restant à rembourser de l'emprunt (1016)</t>
  </si>
  <si>
    <t>Fonds social complémentaire (102)</t>
  </si>
  <si>
    <t>11. Réserves :</t>
  </si>
  <si>
    <t>Primes d'émission (110)</t>
  </si>
  <si>
    <t>Réserves statutaires (112)</t>
  </si>
  <si>
    <t>Réserves des plus-values nettes à long terme (113)</t>
  </si>
  <si>
    <t>Réserves provenant de subventions d'équipement (114)</t>
  </si>
  <si>
    <t>Réserves pour plus-values réinvesties, à réinvestir et divers (115)</t>
  </si>
  <si>
    <t>Réserves de renouvellement des immobilisations (116)</t>
  </si>
  <si>
    <t>Réserves spéciales de réévaluation (118)</t>
  </si>
  <si>
    <t>Réserves pour cautionnements (119)</t>
  </si>
  <si>
    <t>13. Réserves règlementées :</t>
  </si>
  <si>
    <t>Réserve pour remboursement de l'emprunt pour fonds d'établissement (130)</t>
  </si>
  <si>
    <t>Réserve pour fluctuations de changes (134)</t>
  </si>
  <si>
    <t>12. Report à nouveau</t>
  </si>
  <si>
    <t>Total des capitaux propres et réserves</t>
  </si>
  <si>
    <t>14. Subventions d'équipement reçues</t>
  </si>
  <si>
    <t>15. Provisions pour pertes et charges:</t>
  </si>
  <si>
    <t>Autres provisions pour pertes et charges (15)</t>
  </si>
  <si>
    <t>16. et 18. Dettes à long et moyen terme :</t>
  </si>
  <si>
    <t>Emprunts et autres dettes à plus d'un an (16)</t>
  </si>
  <si>
    <t>Dettes pour espèces remises par les cessionnaires et rétrocessionnaires (18)</t>
  </si>
  <si>
    <t>Total des subventions, provisions pour pertes et  charges et dettes à long et moyen terme</t>
  </si>
  <si>
    <t>31. à 38. Provisions techniques :</t>
  </si>
  <si>
    <t>Primes (310, 320, 340, 350, 3810, 3820, 3840, 3850)</t>
  </si>
  <si>
    <t>Sinistres (315, 3250 à 3258, 345, 355, 3815, 3825, 3845, 3855)</t>
  </si>
  <si>
    <t>Moins : prévisions de recours à encaisser (3259)</t>
  </si>
  <si>
    <t>Total des provisions techniques</t>
  </si>
  <si>
    <t>4. et 5. Dettes à court terme :</t>
  </si>
  <si>
    <t>Comptes courants des cessionnaires et rétrocessionnaires créditeurs (4001)</t>
  </si>
  <si>
    <t>Comptes courants des cédants et rétrocédants créditeurs (4041)</t>
  </si>
  <si>
    <t>Comptes courants des coassureurs créditeurs (4081)</t>
  </si>
  <si>
    <t>Comptes des assurés et agents créditeurs (41)</t>
  </si>
  <si>
    <t>Créditeurs divers (4600, 4601, 4603, 4604, 462 à 468)</t>
  </si>
  <si>
    <t>Comptes de régularisation (47)</t>
  </si>
  <si>
    <t>Comptes d'attente et à régulariser</t>
  </si>
  <si>
    <t>Emprunt à moins d'un an (50)</t>
  </si>
  <si>
    <t>Effets à payer (52)</t>
  </si>
  <si>
    <t>Total des dettes à court terme</t>
  </si>
  <si>
    <t>17. Compte avec le siège social (dettes)</t>
  </si>
  <si>
    <t>87. Résultats (excédent avant affectation)</t>
  </si>
  <si>
    <t>06. Engagements de restitution des valeurs reçues en nantissement des cessionnaires et rétrocessionnaires</t>
  </si>
  <si>
    <t>07. Engagements de restitution de valeurs detenues appartenant à des institutions de prévoyance</t>
  </si>
  <si>
    <t>08. Engagements de restitution des valeurs remises par des  organismes réassurés avec caution solidaire ou avec substitution</t>
  </si>
  <si>
    <t>09. Engagements de restitution des autres valeurs détenues appartenant à des tiers</t>
  </si>
  <si>
    <t>Société:</t>
  </si>
  <si>
    <t>Exercice:</t>
  </si>
  <si>
    <t>……………</t>
  </si>
  <si>
    <t>CREDIT</t>
  </si>
  <si>
    <t>Ensemble</t>
  </si>
  <si>
    <t>DEBIT</t>
  </si>
  <si>
    <t>……………………………………………………………………………………………………</t>
  </si>
  <si>
    <t xml:space="preserve">Pays :       </t>
  </si>
  <si>
    <t>…………………..</t>
  </si>
  <si>
    <t>Monnaie :</t>
  </si>
  <si>
    <t>………………………………</t>
  </si>
  <si>
    <t>Provisions pour risques en cours............……………....................................</t>
  </si>
  <si>
    <t>Provisions pour sinistres à payer...............................................................</t>
  </si>
  <si>
    <t>Provisions mathématiques.....................................................................</t>
  </si>
  <si>
    <t>Autres provisions techniques................................................................</t>
  </si>
  <si>
    <t>Autres engagements réglementés..........................................................</t>
  </si>
  <si>
    <t>TOTAL DES ENGAGEMENTS REGLEMENTES..............................................</t>
  </si>
  <si>
    <t xml:space="preserve"> II - ACTIFS REPRESENTATIFS</t>
  </si>
  <si>
    <t>N° article</t>
  </si>
  <si>
    <t>Prix d'achat ou de revient</t>
  </si>
  <si>
    <t>Valeur de réalisation</t>
  </si>
  <si>
    <t>Valeur de couverture</t>
  </si>
  <si>
    <t xml:space="preserve">   - Obligations et autres valeurs d'Etat</t>
  </si>
  <si>
    <t>art 335.1 1-a)</t>
  </si>
  <si>
    <t xml:space="preserve">   - Obligations des organismes internationaux</t>
  </si>
  <si>
    <t>art 335.1 1-b)</t>
  </si>
  <si>
    <t xml:space="preserve">   - Obligations des institution financières</t>
  </si>
  <si>
    <t>art 335.1 1-c)</t>
  </si>
  <si>
    <t xml:space="preserve">   - Autres obligations</t>
  </si>
  <si>
    <t>art 335.1 2-a)</t>
  </si>
  <si>
    <t xml:space="preserve">   - Actions cotées</t>
  </si>
  <si>
    <t>art 335.1 2-b)</t>
  </si>
  <si>
    <t xml:space="preserve">   - Action des entreprises d'assurance</t>
  </si>
  <si>
    <t>art 335.1 2-c)</t>
  </si>
  <si>
    <t xml:space="preserve">   - Actions et obligations des sociétés commerciales</t>
  </si>
  <si>
    <t>art 335.1 2-d)</t>
  </si>
  <si>
    <t xml:space="preserve">   - Actions des sociétés d'investissement</t>
  </si>
  <si>
    <t>art 335.1 2-e)</t>
  </si>
  <si>
    <t xml:space="preserve">   - Droits réels immobiliers</t>
  </si>
  <si>
    <t>art 335.1 3</t>
  </si>
  <si>
    <t xml:space="preserve">   - Prêts garantis</t>
  </si>
  <si>
    <t>art 335.1 4</t>
  </si>
  <si>
    <t xml:space="preserve">   - Prêts hypothécaires</t>
  </si>
  <si>
    <t>art 335.1 5-a)</t>
  </si>
  <si>
    <t xml:space="preserve">   - Autres prêts</t>
  </si>
  <si>
    <t>art 335.1 5-b)</t>
  </si>
  <si>
    <t xml:space="preserve">   - Dépôts en banque</t>
  </si>
  <si>
    <t>art 335.1 6</t>
  </si>
  <si>
    <t>Sous - total 1 - Ensemble des valeurs mobilières et immobilières assimilées</t>
  </si>
  <si>
    <t xml:space="preserve">   - Avances sur contrat des sociétés vie</t>
  </si>
  <si>
    <t>art 335.2</t>
  </si>
  <si>
    <t xml:space="preserve">         xxxx</t>
  </si>
  <si>
    <t xml:space="preserve">   - Recours admis  (règlement n° 0001/PCMA/CE/SG/CIMA/2003)</t>
  </si>
  <si>
    <t>art 3</t>
  </si>
  <si>
    <t xml:space="preserve">   - Primes ou cotis. de moins de trois mois des stés vie</t>
  </si>
  <si>
    <t xml:space="preserve">   - Primes ou cotis. de moins d'un an des stés accident sauf transport</t>
  </si>
  <si>
    <t>art 335.3 alinéa 1</t>
  </si>
  <si>
    <t xml:space="preserve">   - Primes ou cotis. de moins d'un an des branches transports</t>
  </si>
  <si>
    <t>art 335.3 alinéa 2</t>
  </si>
  <si>
    <t xml:space="preserve">   - Créances sur les réassureurs garanties par nantissement</t>
  </si>
  <si>
    <t>art 335.5</t>
  </si>
  <si>
    <t xml:space="preserve">   - Autres créances sur les réassureurs pour la branche transport</t>
  </si>
  <si>
    <t xml:space="preserve">   - Créances sur les cédants</t>
  </si>
  <si>
    <t>art 335.6</t>
  </si>
  <si>
    <t>Sous - total 2 -  Ensemble des autres actifs admis en représentation</t>
  </si>
  <si>
    <t>Total des actifs admis en représentation</t>
  </si>
  <si>
    <t xml:space="preserve">Pays :      </t>
  </si>
  <si>
    <t>……………………………………..</t>
  </si>
  <si>
    <t>…………………</t>
  </si>
  <si>
    <t>ELEMENTS CONSTITUTIFS (art 337-1)</t>
  </si>
  <si>
    <t>Année</t>
  </si>
  <si>
    <t>…………...</t>
  </si>
  <si>
    <t>3°) Emprunt pour fonds social complémentaire</t>
  </si>
  <si>
    <t>4°) Réserves réglementaires ou libres</t>
  </si>
  <si>
    <t>5°) Bénéfices reportés et de l'exercice</t>
  </si>
  <si>
    <t>6°) Plus-values sur éléments d'actifs</t>
  </si>
  <si>
    <t>7°) Fonds encaissés provenant de l'émission des titres ou emprunts subordonnés</t>
  </si>
  <si>
    <t>8°) Droit d'adhésion prélevés sur les nouveaux adhérents des mutuelles</t>
  </si>
  <si>
    <t>9°) TOTAL (1 + 2 + 3 + 4 + 5 + 6 + 7 + 8)</t>
  </si>
  <si>
    <t>10°) Pertes réportées et de l'exercice</t>
  </si>
  <si>
    <t>11°) Amortissement restant à réaliser sur frais d'établisssement &amp; de développem.</t>
  </si>
  <si>
    <t>12°) Amortissement restant à réaliser sur immobilisations incorporelles</t>
  </si>
  <si>
    <t>13°) TOTAL (10 + 11 + 12)</t>
  </si>
  <si>
    <t>14°) MARGE DISPONIBLE  (9 - 13)</t>
  </si>
  <si>
    <t>CALCUL REGLEMENTAIRE</t>
  </si>
  <si>
    <t>DETERMINATION DE LA MARGE</t>
  </si>
  <si>
    <t>m) SURPLUS DE MARGE (12 - l)</t>
  </si>
  <si>
    <t>n) DEFICIT DE MARGE (l - 12)</t>
  </si>
  <si>
    <t>……………………………</t>
  </si>
  <si>
    <t>et antérieures</t>
  </si>
  <si>
    <t>inventorié</t>
  </si>
  <si>
    <t>………………………………………………………………………………………………</t>
  </si>
  <si>
    <t>…………………………………..</t>
  </si>
  <si>
    <t>Etat annuel</t>
  </si>
  <si>
    <t>………………….</t>
  </si>
  <si>
    <t>……………………………….……</t>
  </si>
  <si>
    <t>Total général</t>
  </si>
  <si>
    <t xml:space="preserve">Pays:    </t>
  </si>
  <si>
    <t>…………….</t>
  </si>
  <si>
    <t>Opérations brutes</t>
  </si>
  <si>
    <t>Cessions et rétrocessions</t>
  </si>
  <si>
    <t>Opérations nettes</t>
  </si>
  <si>
    <t xml:space="preserve">      Dotations aux amortissements (autres que celles afférentes aux placements)......................................................................................................................</t>
  </si>
  <si>
    <t xml:space="preserve">      Dotations aux provisions  (autres que celles afférentes aux provisions techniques et aux placements)..............................................................</t>
  </si>
  <si>
    <t xml:space="preserve">      Total autres charges de l'exercice...........................................................................................................................…</t>
  </si>
  <si>
    <t xml:space="preserve">      Total Commissions et autres charges...............................................................................................................…</t>
  </si>
  <si>
    <t>Charges des placements:</t>
  </si>
  <si>
    <t>xxx</t>
  </si>
  <si>
    <t>Produits des placements:</t>
  </si>
  <si>
    <t xml:space="preserve">      Total produits de placement ..........................................................................................................................................................</t>
  </si>
  <si>
    <t>Autres produits:</t>
  </si>
  <si>
    <t xml:space="preserve">      Total autres produits ..........................................................................................................................................................</t>
  </si>
  <si>
    <t>Travaux faits par l'entreprise pour elle-même :</t>
  </si>
  <si>
    <t xml:space="preserve">      Solde débiteur......................................................................................................................................................................................................................</t>
  </si>
  <si>
    <t xml:space="preserve">Société: </t>
  </si>
  <si>
    <t>……………………………………………………………………..</t>
  </si>
  <si>
    <t xml:space="preserve">Pays:     </t>
  </si>
  <si>
    <t>……………………………….</t>
  </si>
  <si>
    <t>Pertes d'exploitation de l'exercice............................................................................................................................…</t>
  </si>
  <si>
    <t>Pertes sur exercices antérieurs.............................................................................................................................…</t>
  </si>
  <si>
    <t>Provisions pour moins-values à la clôture de l'exercice:</t>
  </si>
  <si>
    <t xml:space="preserve">      Pour garantie des moins values sur titres gérés..................................................................</t>
  </si>
  <si>
    <t xml:space="preserve">      Pour dépréciation des immobilisations et titres..................................................................</t>
  </si>
  <si>
    <t xml:space="preserve">      Dotation aux provisions pour moins-values...............................................................................................................................</t>
  </si>
  <si>
    <t xml:space="preserve">xxx  </t>
  </si>
  <si>
    <t>Dotation de l'exercice aux réserves diverses à l'étranger (à détailler)............................................</t>
  </si>
  <si>
    <t xml:space="preserve">Dotation de l'exercice aux réserves réglementaires: </t>
  </si>
  <si>
    <t xml:space="preserve">      Réserve pour remboursement de l'emprunt pour fonds d'établissement...……………..................................................................................…</t>
  </si>
  <si>
    <t xml:space="preserve">      Fonds d'établissement constitué...............................................................................................</t>
  </si>
  <si>
    <t xml:space="preserve">      Réserve pour fluctuation de change.......................................................................................</t>
  </si>
  <si>
    <t xml:space="preserve">      Réserve de garantie………………………………………………………………………………………………….</t>
  </si>
  <si>
    <t xml:space="preserve">      Dotation aux réserves réglementaires...............................................................................................................................</t>
  </si>
  <si>
    <t>Dotations de l'exercice aux provisions pour pertes:</t>
  </si>
  <si>
    <t xml:space="preserve">      Provision pour participation des salariés………...............……..…………………………………</t>
  </si>
  <si>
    <t xml:space="preserve">      Dotation aux provisions pour dépréciation..............................................................................</t>
  </si>
  <si>
    <t xml:space="preserve">      Pertes exceptionnelles:</t>
  </si>
  <si>
    <t xml:space="preserve">            Moins values sur cessions d'éléments d'actif........................................................................</t>
  </si>
  <si>
    <t xml:space="preserve">            Pertes de change:</t>
  </si>
  <si>
    <t xml:space="preserve">                  Sur cessions de monnaies étrangères............…………...............................................</t>
  </si>
  <si>
    <t xml:space="preserve">                  Sur conversion de monnaies étrangères...........................................................</t>
  </si>
  <si>
    <t xml:space="preserve">                  Pertes de change ……………………………………………………….</t>
  </si>
  <si>
    <t xml:space="preserve">            Subventions exceptionnelles accordées................................................................................</t>
  </si>
  <si>
    <t xml:space="preserve">      Autres pertes.............................................................................................................………………….</t>
  </si>
  <si>
    <t xml:space="preserve">      Dotations aux provisions pour pertes..................................................................................................…</t>
  </si>
  <si>
    <t>Impôts sur les bénéfices....................................................................................</t>
  </si>
  <si>
    <t>Bénéfice  ou excédent net total (solde créditeur)..................................................................</t>
  </si>
  <si>
    <t xml:space="preserve">      Total...............................................................................................................................</t>
  </si>
  <si>
    <t>Profits d'exploitation de l'exercice.......................................................................</t>
  </si>
  <si>
    <t>Profits sur exercices antérieurs.....................................................................................</t>
  </si>
  <si>
    <t>Provisions pour moins values à l'ouverture de l'exercice :</t>
  </si>
  <si>
    <t xml:space="preserve">      Pour garantie des moins values sur titres gérés................................................</t>
  </si>
  <si>
    <t xml:space="preserve">      Pour dépréciation des immobilisations et titres...............................................</t>
  </si>
  <si>
    <t xml:space="preserve">      Provisions pour moins values................................................................................…</t>
  </si>
  <si>
    <t>Reprise sur provisions antérieures.............................................................................................................................</t>
  </si>
  <si>
    <t>Utilisation des provisions précédemment constituées pour couvrir des pertes sur exercices antérieurs et des pertes exceptionnelles</t>
  </si>
  <si>
    <t>Profits exceptionnels:</t>
  </si>
  <si>
    <t xml:space="preserve">      Plus- values sur cessions d'éléments d'actif...................................................</t>
  </si>
  <si>
    <t xml:space="preserve">      Profits de change:</t>
  </si>
  <si>
    <t xml:space="preserve">            Sur cessions de monnaies étrangères......…………....................................................</t>
  </si>
  <si>
    <t xml:space="preserve">            Sur conversion de monnaies  étrangères......…………….................................................</t>
  </si>
  <si>
    <t xml:space="preserve">            Profits de change…………………………………………</t>
  </si>
  <si>
    <t xml:space="preserve">      Profits résultant de subventions d'équipement........................................................</t>
  </si>
  <si>
    <t xml:space="preserve">      Subventions d'équilibres reçues................…………................................................................</t>
  </si>
  <si>
    <t xml:space="preserve">      Autres profits.........……………......................................................................................................</t>
  </si>
  <si>
    <t xml:space="preserve">      Profits exceptionnels</t>
  </si>
  <si>
    <t>Pertes ou insiffisance nette totale (solde débiteur).................................................................</t>
  </si>
  <si>
    <t xml:space="preserve">      Total...................................................................................................................……………….......</t>
  </si>
  <si>
    <t xml:space="preserve">Société:  </t>
  </si>
  <si>
    <t xml:space="preserve">Pays:      </t>
  </si>
  <si>
    <t xml:space="preserve">  Report à nouveau de l'exercice précédent....................................</t>
  </si>
  <si>
    <t xml:space="preserve">  Report à nouveau de l'exercice précédent......................................</t>
  </si>
  <si>
    <t xml:space="preserve">  Pertes de l'exercice.....................................................</t>
  </si>
  <si>
    <t xml:space="preserve">  Bénéfices de l'exercice...........................................................</t>
  </si>
  <si>
    <t xml:space="preserve">  Dividendes.................................................................................</t>
  </si>
  <si>
    <t xml:space="preserve">  Prélèvement sur les réserves (à détailler)……………………..</t>
  </si>
  <si>
    <t xml:space="preserve">  Tantièmes...............................................................................................</t>
  </si>
  <si>
    <t xml:space="preserve">  Report à nouveau (perte)...........................................................</t>
  </si>
  <si>
    <t>Affectation à la réserve pour les plus-values réinvesties et à réinvestir, et plus-values à long terme………..……</t>
  </si>
  <si>
    <t xml:space="preserve">  Affectation aux autres réserves ( à détailler) …………………………..</t>
  </si>
  <si>
    <t xml:space="preserve">  Autres répartitions ( à détailler )................................................</t>
  </si>
  <si>
    <t xml:space="preserve">  Report à nouveau ( bénéfice )......................................................</t>
  </si>
  <si>
    <t xml:space="preserve">      Total......................................................................................................................</t>
  </si>
  <si>
    <t xml:space="preserve">      Total....................................................................................................</t>
  </si>
  <si>
    <t>ETAT CRIA</t>
  </si>
  <si>
    <r>
      <t>Pays</t>
    </r>
    <r>
      <rPr>
        <b/>
        <sz val="12"/>
        <rFont val="Arial"/>
        <family val="2"/>
      </rPr>
      <t xml:space="preserve"> :</t>
    </r>
  </si>
  <si>
    <t>……………………………………………………..</t>
  </si>
  <si>
    <r>
      <t>Exercice</t>
    </r>
    <r>
      <rPr>
        <b/>
        <sz val="11"/>
        <rFont val="Arial"/>
        <family val="2"/>
      </rPr>
      <t xml:space="preserve"> :</t>
    </r>
  </si>
  <si>
    <t>……………….</t>
  </si>
  <si>
    <r>
      <t>FICHE  DE  RENSEIGNEMENTS  GENERAUX</t>
    </r>
    <r>
      <rPr>
        <b/>
        <sz val="12"/>
        <rFont val="Arial"/>
        <family val="2"/>
      </rPr>
      <t xml:space="preserve">  </t>
    </r>
    <r>
      <rPr>
        <b/>
        <sz val="12"/>
        <color indexed="18"/>
        <rFont val="Arial"/>
        <family val="2"/>
      </rPr>
      <t>(*)</t>
    </r>
  </si>
  <si>
    <t>SOCIETE DE DROIT NATIONAL</t>
  </si>
  <si>
    <t>I. - RAISON  SOCIALE</t>
  </si>
  <si>
    <t>Nom de la société :</t>
  </si>
  <si>
    <t>............................................................................................................................................</t>
  </si>
  <si>
    <t xml:space="preserve">Date  de  constitution (jj/mm/aaaa) :      </t>
  </si>
  <si>
    <t>..........................................................................</t>
  </si>
  <si>
    <t>Sigle de la société :</t>
  </si>
  <si>
    <t>Références  des  statuts :</t>
  </si>
  <si>
    <t>Adresse de la société :</t>
  </si>
  <si>
    <r>
      <t xml:space="preserve">Modification statuts? (O ou N)  </t>
    </r>
    <r>
      <rPr>
        <b/>
        <sz val="8"/>
        <color indexed="18"/>
        <rFont val="Arial"/>
        <family val="2"/>
      </rPr>
      <t>(**)</t>
    </r>
    <r>
      <rPr>
        <b/>
        <sz val="8"/>
        <rFont val="Arial"/>
        <family val="2"/>
      </rPr>
      <t xml:space="preserve"> :</t>
    </r>
  </si>
  <si>
    <t>II. - a) ACTIONNARIAT</t>
  </si>
  <si>
    <t>N°</t>
  </si>
  <si>
    <t xml:space="preserve"> Noms</t>
  </si>
  <si>
    <t>Prénoms</t>
  </si>
  <si>
    <t>Date de naissance (jj/mm/aaaa)</t>
  </si>
  <si>
    <t>Lieu de naissance</t>
  </si>
  <si>
    <t>Sexe 
(M ou F)</t>
  </si>
  <si>
    <t>Nationalité</t>
  </si>
  <si>
    <t>Domicile
(N° de rue ou avenue, nom de rue ou avenue, BP, ville)</t>
  </si>
  <si>
    <t>Part dans le capital</t>
  </si>
  <si>
    <t>Nombre actions</t>
  </si>
  <si>
    <t>Valeur actions 
(en F CFA)</t>
  </si>
  <si>
    <t>(*)    Documents à joindre au compte rendu annuel et aux états comptables envoyés à la Commission Régionale de Contrôle des Assurances (Art. 426 du code des assurances)</t>
  </si>
  <si>
    <t>(**) Joindre un exemplaire à jour des statuts ou copies des textes portant modifications des statuts d'origine</t>
  </si>
  <si>
    <t>II. - b) MEMBRES  DU  CONSEIL  D'ADMINISTRATION</t>
  </si>
  <si>
    <t>Date de naissance
(jj/mm/aaaa)</t>
  </si>
  <si>
    <t>Sexe
(F ou M)</t>
  </si>
  <si>
    <t>Profession et grades ou fonction</t>
  </si>
  <si>
    <t>Date de nomination
(jj/mm/aaaa)</t>
  </si>
  <si>
    <t>II. - c) PERSONNEL DE DIRECTION</t>
  </si>
  <si>
    <t>Qualifications et diplômes</t>
  </si>
  <si>
    <t>Contact
(Tél direct, Tél portable, Fax direct, e-mail)</t>
  </si>
  <si>
    <t>III.- a) SOCIETE  MERE</t>
  </si>
  <si>
    <t>b) FILIALE</t>
  </si>
  <si>
    <t>Raison  sociale</t>
  </si>
  <si>
    <t>Adresse</t>
  </si>
  <si>
    <t xml:space="preserve"> IV. - LISTE DES BRANCHES PRATIQUES DANS LE PAYS (Art. 328 du code des assurances)</t>
  </si>
  <si>
    <t>Branches</t>
  </si>
  <si>
    <t>cette branche est-elle pratiquée?
(oui ou Non)</t>
  </si>
  <si>
    <t>Année de début d'exploitation</t>
  </si>
  <si>
    <t>Références de l'agrément</t>
  </si>
  <si>
    <t>Date de l'agrément
(jj/mm/aaaa)</t>
  </si>
  <si>
    <t>Vie - Décès</t>
  </si>
  <si>
    <t xml:space="preserve">      </t>
  </si>
  <si>
    <t>Assurances liées à des fonds d'investissement</t>
  </si>
  <si>
    <t>Opérations tontinières</t>
  </si>
  <si>
    <t>Capitalisation</t>
  </si>
  <si>
    <t>V.- LISTE  DES  AUTRES  PAYS  OU  L'ENTREPRISE  A  DES  ACTIONS</t>
  </si>
  <si>
    <t xml:space="preserve">             Pays</t>
  </si>
  <si>
    <t xml:space="preserve"> 20 - Vie - Décès</t>
  </si>
  <si>
    <t>21 - Assurances liées à des fonds d'investissement</t>
  </si>
  <si>
    <t>22 - Opérations tontinières</t>
  </si>
  <si>
    <t>23 - Capitalisation</t>
  </si>
  <si>
    <t>V.- LISTE  DES  AUTRES  PAYS  OU  L'ENTREPRISE  A  DES  ACTIONS (suite)</t>
  </si>
  <si>
    <t>VI.- PORTEFEUILLES VENDUS OU ACHETES AU COURS DE L'EXERCICE</t>
  </si>
  <si>
    <t xml:space="preserve">    a)  Ventes</t>
  </si>
  <si>
    <t xml:space="preserve">  b)  Achats</t>
  </si>
  <si>
    <t>Nature</t>
  </si>
  <si>
    <t>Acquéreur</t>
  </si>
  <si>
    <t>Montant</t>
  </si>
  <si>
    <t>Cédant</t>
  </si>
  <si>
    <t xml:space="preserve">           </t>
  </si>
  <si>
    <t>VII.- LISTE DES ACCORDS EN VIGUEUR AU SEIN DE L'ENTREPRIQSE EN MATIERE DE TARIFS, DE CONDITIONS GENERALES DES CONTRATS, D'ORGANISATION PROFESSIONNELLE, DE CONCURRENCE OU DE GESTION FINANCIERE, ACCORDS ADMINISTRATIFS OU COMMERCIAUX AVEC D'AUTRES ENTREPRISES, DE REASSURANCE OU DE CAPITALISATION</t>
  </si>
  <si>
    <t>Nature de l'accord</t>
  </si>
  <si>
    <t>Principales clauses de l'accord</t>
  </si>
  <si>
    <t>Références des textes légaux en vigueur ou des traités de réassurance</t>
  </si>
  <si>
    <t>VIII.- OBRIGATIONS  ET  EMPRUNTS  EMIS  AU  COURS  DE  L'EXERCICE</t>
  </si>
  <si>
    <t xml:space="preserve"> a) Obligations  ou  emprunts  émis</t>
  </si>
  <si>
    <t xml:space="preserve"> b) Remboursdement</t>
  </si>
  <si>
    <t xml:space="preserve"> c)  Amortissements</t>
  </si>
  <si>
    <t xml:space="preserve"> Montant</t>
  </si>
  <si>
    <t>Montants</t>
  </si>
  <si>
    <t>IX.- PERSONNES  PHYSIQUES  OU  MORALES  AYANT  CAUTIONNE  L'ENTREPRISE</t>
  </si>
  <si>
    <t>Noms</t>
  </si>
  <si>
    <t xml:space="preserve">              Qualification</t>
  </si>
  <si>
    <t xml:space="preserve">    Objet  du  cautionnement</t>
  </si>
  <si>
    <t xml:space="preserve">  NEANT</t>
  </si>
  <si>
    <t xml:space="preserve"> X.- PERSONNES  PHYSIQUES  OU  MORALES  POUR  LESQUELLES  L'ENTREPRISE  S'EST  PORTEE  CAUTION</t>
  </si>
  <si>
    <t>XI.- MODIFICATIONS  DU  CAPITAL  OU  DU  FONDS  D'ETABLISSEMENT  AU  COURS  DE  L'EXERCICE</t>
  </si>
  <si>
    <t xml:space="preserve"> a)  Capital  social</t>
  </si>
  <si>
    <t xml:space="preserve">      Montant</t>
  </si>
  <si>
    <t xml:space="preserve"> b) Fonds  d'établissement</t>
  </si>
  <si>
    <t>Capital  social  initial</t>
  </si>
  <si>
    <t>Fonds  d'établissement  initial</t>
  </si>
  <si>
    <t>Versements</t>
  </si>
  <si>
    <t>Amortissements</t>
  </si>
  <si>
    <t>Appels</t>
  </si>
  <si>
    <t>Augmentations  ou  réductions</t>
  </si>
  <si>
    <t>Remboursements</t>
  </si>
  <si>
    <t>Capital  social  en  fin  d'exercice</t>
  </si>
  <si>
    <t>Fonds  d'établissement  en  fin  d'exercice</t>
  </si>
  <si>
    <t>XII.- EFFECTIF  DU  PERSONNEL</t>
  </si>
  <si>
    <t>a)  Personnel  salarié</t>
  </si>
  <si>
    <t xml:space="preserve">         NOMBRE</t>
  </si>
  <si>
    <t>b)  Personnel  non  salarié</t>
  </si>
  <si>
    <t>Personnel  de  Direction  et  cadres</t>
  </si>
  <si>
    <t>Agents  généraux  dans  le  pays</t>
  </si>
  <si>
    <t xml:space="preserve"> Agents  de  maîtrise</t>
  </si>
  <si>
    <t>Agents  d'exécution</t>
  </si>
  <si>
    <t>Autres  producteurs  salariés  dans le pays</t>
  </si>
  <si>
    <t>Autres  producteurs  salariés à  l'étranger</t>
  </si>
  <si>
    <t>Total  personnel  salarié</t>
  </si>
  <si>
    <t xml:space="preserve"> Total  personnel  non  salarié</t>
  </si>
  <si>
    <t>……………………………………………………………………………………………</t>
  </si>
  <si>
    <t>ACTIF - COMPTE 89 - BILAN - DOMMAGE</t>
  </si>
  <si>
    <t>PASSIF - COMPTE 89 - BILAN -  DOMMAGE</t>
  </si>
  <si>
    <t>……………………………………………………………………………………………………………………………………………………………………………………………………………………………….</t>
  </si>
  <si>
    <r>
      <t>Pays:</t>
    </r>
    <r>
      <rPr>
        <b/>
        <sz val="8"/>
        <color indexed="9"/>
        <rFont val="Arial"/>
        <family val="2"/>
      </rPr>
      <t>__</t>
    </r>
  </si>
  <si>
    <t>………………..……………….</t>
  </si>
  <si>
    <t>………………..</t>
  </si>
  <si>
    <t>COMPTE D'EXPLOITATION GENERALE - ETAT C1 - ENTREPRISES DOMMAGES</t>
  </si>
  <si>
    <t>Accidents Corporels et maladie</t>
  </si>
  <si>
    <t>Vehicules terrestres à moteur</t>
  </si>
  <si>
    <t>Incendie et autres dommages aux biens</t>
  </si>
  <si>
    <t>Responsa-bilité civile générale</t>
  </si>
  <si>
    <t>Transports aériens</t>
  </si>
  <si>
    <t>Transports maritimes</t>
  </si>
  <si>
    <t>Autres transports</t>
  </si>
  <si>
    <t>Autres risques directs dommages</t>
  </si>
  <si>
    <t>Accep-tations dommages</t>
  </si>
  <si>
    <t>Responsabilité civile</t>
  </si>
  <si>
    <t>Autres risques</t>
  </si>
  <si>
    <t xml:space="preserve">  Sinistres payés...........................................................</t>
  </si>
  <si>
    <t xml:space="preserve">  Frais accessoires..........................................................</t>
  </si>
  <si>
    <t xml:space="preserve">  Participations aux excédents.........................................</t>
  </si>
  <si>
    <t xml:space="preserve">  A déduire : recours..........................................................</t>
  </si>
  <si>
    <t xml:space="preserve">  Arrérages après constitution........................................</t>
  </si>
  <si>
    <t>Prestations et frais accessoires payés..............…</t>
  </si>
  <si>
    <t xml:space="preserve">  Provisions pour sinistres : </t>
  </si>
  <si>
    <t xml:space="preserve">    - au 31 Décembre précedent................................</t>
  </si>
  <si>
    <t xml:space="preserve">   + au 31 Décembre.......................................................</t>
  </si>
  <si>
    <t xml:space="preserve">  Provisions pour partic. aux excédents :</t>
  </si>
  <si>
    <t xml:space="preserve">  Prévision de recours à encaisser :</t>
  </si>
  <si>
    <t xml:space="preserve">   + au 31 Décembre précedent................................</t>
  </si>
  <si>
    <t xml:space="preserve">   - au 31 Décembre.......................................................</t>
  </si>
  <si>
    <t xml:space="preserve">  Provisions mathématiques et divers :</t>
  </si>
  <si>
    <t xml:space="preserve">    - au 31 Décembre précédent.....................................</t>
  </si>
  <si>
    <t xml:space="preserve">    + au 31 Décembre.....................................................</t>
  </si>
  <si>
    <t>Dotations aux provisions pour prestations et frais à payer.....</t>
  </si>
  <si>
    <t xml:space="preserve">  Commissions.........................................................</t>
  </si>
  <si>
    <t xml:space="preserve">  Autres charges.........................................................</t>
  </si>
  <si>
    <t xml:space="preserve">  Primes cédées................................................................</t>
  </si>
  <si>
    <t xml:space="preserve">  Prov. de primes à la charge des réass :</t>
  </si>
  <si>
    <t xml:space="preserve">    + au 31 Décembre précédent............................</t>
  </si>
  <si>
    <t xml:space="preserve">    - au 31 Décembre....................................................</t>
  </si>
  <si>
    <t>Primes acquises aux réassureurs................................</t>
  </si>
  <si>
    <t xml:space="preserve">  Solde créditeur......................................................</t>
  </si>
  <si>
    <t xml:space="preserve">      Total.................................................................................</t>
  </si>
  <si>
    <t xml:space="preserve">  Primes et accessoires.......................................................</t>
  </si>
  <si>
    <t xml:space="preserve">  Rappels...............................................................................</t>
  </si>
  <si>
    <t xml:space="preserve">  A déduire : annulations.................................................</t>
  </si>
  <si>
    <t xml:space="preserve">    Primes nettes................................................................</t>
  </si>
  <si>
    <t xml:space="preserve">  Provisions pour risques en cours :</t>
  </si>
  <si>
    <t xml:space="preserve">    + au 31 Décembre précédent...................................</t>
  </si>
  <si>
    <t xml:space="preserve">    - au 31 Décembre..................................................</t>
  </si>
  <si>
    <t xml:space="preserve">  Autres provisions de primes : </t>
  </si>
  <si>
    <t xml:space="preserve">  Provisions pour annulations :</t>
  </si>
  <si>
    <t>Dotations aux provisions de primes......................................</t>
  </si>
  <si>
    <t xml:space="preserve">  Produits financiers nets...........................................</t>
  </si>
  <si>
    <t xml:space="preserve">  Subventions d'exploitation reçues...........................................</t>
  </si>
  <si>
    <t xml:space="preserve">  Part des réass. dans les prestations......................</t>
  </si>
  <si>
    <t>Part des réass. dans les provisions pour prestations</t>
  </si>
  <si>
    <t xml:space="preserve">    - au 31 Décembre précédent...................................</t>
  </si>
  <si>
    <t xml:space="preserve">   + au 31 Décembre..................................................</t>
  </si>
  <si>
    <t xml:space="preserve">  Commission des réassureurs....................................</t>
  </si>
  <si>
    <t>Part des réassureurs dans les charges.......................</t>
  </si>
  <si>
    <t xml:space="preserve">  Solde débiteur............................................................</t>
  </si>
  <si>
    <t xml:space="preserve">       Total............................................................................</t>
  </si>
  <si>
    <t>ETAT C4 - ENGAGEMENTS REGLEMENTES ET LEUR COUVERTURE - DOMMAGE</t>
  </si>
  <si>
    <t>BILAN - IARD</t>
  </si>
  <si>
    <t>Compte d'Exploitation Détaillé - IARD</t>
  </si>
  <si>
    <t>ENGAGEMENTS REGLEMENTES ET LEUR COUVERTURE - IARD</t>
  </si>
  <si>
    <t>LISTE DES PLACEMENTS - IARD</t>
  </si>
  <si>
    <t>LISTE DES PLACEMENTS - IARD DETAILLÉS</t>
  </si>
  <si>
    <t xml:space="preserve">Société : </t>
  </si>
  <si>
    <t xml:space="preserve">Pays :     </t>
  </si>
  <si>
    <t>……………………………………….</t>
  </si>
  <si>
    <t>ETAT C5 - LISTE DES PLACEMENTS - DOMMAGE</t>
  </si>
  <si>
    <t>II - ACTIFS REPRESENTATIFS</t>
  </si>
  <si>
    <t>- Obligations et autres valeurs d'Etat</t>
  </si>
  <si>
    <t>335-1 1) a</t>
  </si>
  <si>
    <t>Sous-total</t>
  </si>
  <si>
    <t>- Obligations des organismes internationaux</t>
  </si>
  <si>
    <t>335-1 1) b</t>
  </si>
  <si>
    <t>- Obligations des institutions financières</t>
  </si>
  <si>
    <t>335-1 1) c</t>
  </si>
  <si>
    <t>- Autres obligations</t>
  </si>
  <si>
    <t>3351-1 2) a</t>
  </si>
  <si>
    <t>- Actions cotées</t>
  </si>
  <si>
    <t>335-1 2) b</t>
  </si>
  <si>
    <t>- Actions des entreprises d'assurance</t>
  </si>
  <si>
    <t>335-1 2) c</t>
  </si>
  <si>
    <t>- Actions et obligations des sociétés commerciales</t>
  </si>
  <si>
    <t>335-1 2) d</t>
  </si>
  <si>
    <t>- Actions des sociétés d'investissement</t>
  </si>
  <si>
    <t>335-1 2) e</t>
  </si>
  <si>
    <t>- Droits réels immobiliers</t>
  </si>
  <si>
    <t>335-1 3)</t>
  </si>
  <si>
    <t>- Prêts garantis</t>
  </si>
  <si>
    <t>335-1 4)</t>
  </si>
  <si>
    <t>- Prêts hypothécaires</t>
  </si>
  <si>
    <t>335-1 5) a</t>
  </si>
  <si>
    <t>- Autres prêts</t>
  </si>
  <si>
    <t>335-1 5) b</t>
  </si>
  <si>
    <t>- Dépôts en banque</t>
  </si>
  <si>
    <t>335-1 6)</t>
  </si>
  <si>
    <t>Total valeurs mobilières et immobilières assimilées</t>
  </si>
  <si>
    <t xml:space="preserve"> ACTIFS REPRESENTATIFS</t>
  </si>
  <si>
    <t>...................…...................…..……………………………………………………………………………………………………………………………</t>
  </si>
  <si>
    <t>...................…...................…..…</t>
  </si>
  <si>
    <t>.........................</t>
  </si>
  <si>
    <t>ETAT C9 - PRIMES ARRIEREES, ENCAISSEMENTS ET ANNULATIONS - Montant par exercice d'appartenance</t>
  </si>
  <si>
    <r>
      <t>Catégorie</t>
    </r>
    <r>
      <rPr>
        <b/>
        <sz val="10"/>
        <rFont val="MS Sans Serif"/>
      </rPr>
      <t xml:space="preserve"> :</t>
    </r>
  </si>
  <si>
    <t>Accidents corporels et maladie</t>
  </si>
  <si>
    <t>EXERCICE D'INVENTAIRE</t>
  </si>
  <si>
    <t>EXERCICE DE SOUSCRIPTION</t>
  </si>
  <si>
    <t>Total</t>
  </si>
  <si>
    <t>.............</t>
  </si>
  <si>
    <t>(1) Emissions</t>
  </si>
  <si>
    <t>xxxx</t>
  </si>
  <si>
    <t>(2) Annulations</t>
  </si>
  <si>
    <t>………..</t>
  </si>
  <si>
    <t>(3) Encaissement</t>
  </si>
  <si>
    <t>Arriérées = (1)-(2)-(3)</t>
  </si>
  <si>
    <t>(1) Arriérés : report à nouveau</t>
  </si>
  <si>
    <t>(2) Emissions</t>
  </si>
  <si>
    <t>(3) Annulations</t>
  </si>
  <si>
    <t>(4) Encaissement</t>
  </si>
  <si>
    <t>Arriérées = (1)+(2)-(3)-(4)</t>
  </si>
  <si>
    <t>Véhicules terrestres à moteur : Responsabilité civile</t>
  </si>
  <si>
    <t>Véhicules terrestres à moteur : Autres risques</t>
  </si>
  <si>
    <t>Responsabilité civile générale</t>
  </si>
  <si>
    <t>Acceptations dommages</t>
  </si>
  <si>
    <t>……………………………………………………………………………………………………………………………………………………………………</t>
  </si>
  <si>
    <t>…………………………………………</t>
  </si>
  <si>
    <t>…………………….</t>
  </si>
  <si>
    <r>
      <t xml:space="preserve">ETAT C10  -  Tableau A  : </t>
    </r>
    <r>
      <rPr>
        <sz val="10"/>
        <rFont val="Arial"/>
        <family val="2"/>
      </rPr>
      <t>Situation des charges de sinistres en assurance de Responsabilité Civile résultant de l'emploi des véhicules terrestres à moteur.</t>
    </r>
  </si>
  <si>
    <t>Ventilation par exercice de survenance.</t>
  </si>
  <si>
    <r>
      <t>Catégorie</t>
    </r>
    <r>
      <rPr>
        <b/>
        <sz val="10"/>
        <rFont val="Arial"/>
        <family val="2"/>
      </rPr>
      <t xml:space="preserve"> :</t>
    </r>
  </si>
  <si>
    <t>Ensemble - véhicules terrestres à moteur</t>
  </si>
  <si>
    <t xml:space="preserve">  Exercice d'inventaire</t>
  </si>
  <si>
    <t>Opérations</t>
  </si>
  <si>
    <t>Exercice de survenance</t>
  </si>
  <si>
    <t xml:space="preserve">  Règlements</t>
  </si>
  <si>
    <t xml:space="preserve">  Provisions</t>
  </si>
  <si>
    <t xml:space="preserve">  Total sinistres</t>
  </si>
  <si>
    <t xml:space="preserve">  Primes acquises</t>
  </si>
  <si>
    <t xml:space="preserve">  % Sinistres/ Primes acquises</t>
  </si>
  <si>
    <r>
      <t>Sous catégorie</t>
    </r>
    <r>
      <rPr>
        <b/>
        <sz val="10"/>
        <rFont val="Arial"/>
        <family val="2"/>
      </rPr>
      <t xml:space="preserve"> :</t>
    </r>
  </si>
  <si>
    <t xml:space="preserve"> Tourisme</t>
  </si>
  <si>
    <t>Transports privés</t>
  </si>
  <si>
    <t>Transports publics de marchandises</t>
  </si>
  <si>
    <t>Transports publics des voyageurs</t>
  </si>
  <si>
    <t>Véhicules à deux roues</t>
  </si>
  <si>
    <t>Autres véhicules terrestres à moteur</t>
  </si>
  <si>
    <t>.........</t>
  </si>
  <si>
    <t>………………………………………………………………………………………………………………………………………………………………………………………………………………………………………………..</t>
  </si>
  <si>
    <t>………………………………….</t>
  </si>
  <si>
    <t>ETAT C10A  -  PAIEMENTS ET PROVISIONS POUR SINISTRES, TOUS EXERCICES CONFONDUS</t>
  </si>
  <si>
    <t>Ventilation par catégories d'assurances dommages</t>
  </si>
  <si>
    <t>Ventilation par sous-catégories des véhicules terrestres à moteur</t>
  </si>
  <si>
    <t>Tourisme</t>
  </si>
  <si>
    <t>Responsa-bilité civile</t>
  </si>
  <si>
    <t>Responsa-bilité Civile</t>
  </si>
  <si>
    <t>1.Primes émises et accessoires nets d'annulations et de tous impôts et taxes…............................................</t>
  </si>
  <si>
    <t>1.Primes émises et accessoires nets d'annulations et de tous impôts et taxe..........</t>
  </si>
  <si>
    <t>2. Dotat. aux provisions de primes...........................</t>
  </si>
  <si>
    <t>2. Dotat. aux provisions de primes....................</t>
  </si>
  <si>
    <t xml:space="preserve">    3.PRIMES ACQUISES (1+2)......................................</t>
  </si>
  <si>
    <t>4.Règlements effectués....................................................</t>
  </si>
  <si>
    <t>4.Règlements effectués.............................................</t>
  </si>
  <si>
    <t>5.Sinistres à payer au 31.12 de l'exercice.....................</t>
  </si>
  <si>
    <t>5.Sinistres à payer au 31.12 de l'exercice..............</t>
  </si>
  <si>
    <t>6.Sinistres à payer au 31.12 précédent............................</t>
  </si>
  <si>
    <t>6.Sinistres à payer au 31.12 précédent..............</t>
  </si>
  <si>
    <t>7.Recours encaissés............................................................</t>
  </si>
  <si>
    <t>7.Recours encaissés..............................................</t>
  </si>
  <si>
    <t xml:space="preserve">    8.CHARGES DE SINISTRES (4+5)-(6+7).............................</t>
  </si>
  <si>
    <t>10.Commissions...................................................................</t>
  </si>
  <si>
    <t>10.Commissions............................................................</t>
  </si>
  <si>
    <t>11.Frais généraux...................................................................</t>
  </si>
  <si>
    <t>11.Frais généraux............................................................</t>
  </si>
  <si>
    <t>12.SOLDE BRUT DE L'EX. 3-(8+10+11)............................................</t>
  </si>
  <si>
    <t xml:space="preserve"> 9.S/PA : (8/3)*100.............................................................................</t>
  </si>
  <si>
    <t>13.Taux de commission (10/1)*100.............................................</t>
  </si>
  <si>
    <t>14.Taux des frais généraux (11/3)*100....................................</t>
  </si>
  <si>
    <t>15.Taux de solde aux P.A. (12/3)*100.............................................</t>
  </si>
  <si>
    <t>……………………………………………………………………………………………………………………………………………………</t>
  </si>
  <si>
    <r>
      <t xml:space="preserve">ETAT C10  -  Tableau B  :  </t>
    </r>
    <r>
      <rPr>
        <b/>
        <sz val="10"/>
        <rFont val="MS Sans Serif"/>
        <family val="2"/>
      </rPr>
      <t xml:space="preserve">Situation des charges de sinistres en assurance de dommages et des autres risques résultant </t>
    </r>
  </si>
  <si>
    <t xml:space="preserve">                         de l'emploi des véhicules terrestres à moteur  -  Ventilation par exercice de survenance.</t>
  </si>
  <si>
    <t>Catégorie : Véhicules terrestres à moteur - Ensemble</t>
  </si>
  <si>
    <t>Exercice inventorié</t>
  </si>
  <si>
    <t>………</t>
  </si>
  <si>
    <t>Règlements</t>
  </si>
  <si>
    <t>Provisions</t>
  </si>
  <si>
    <t>Total brut sinistres(a)</t>
  </si>
  <si>
    <t>Recours encaissés</t>
  </si>
  <si>
    <t>Recours à encaisser</t>
  </si>
  <si>
    <t>Total recours (b)</t>
  </si>
  <si>
    <t>Total net sinistres(a-b)</t>
  </si>
  <si>
    <t>Primes acquises</t>
  </si>
  <si>
    <t>% Sinistres/ Primes Acquises</t>
  </si>
  <si>
    <t>Catégorie : Véhicules terrestres à moteur - Dommages</t>
  </si>
  <si>
    <t>Catégorie : Véhicules terrestres à moteur - Autres risques</t>
  </si>
  <si>
    <t>Sous-catégorie : Tourisme - Ensemble</t>
  </si>
  <si>
    <t>Sous-catégorie : Tourisme - Dommages</t>
  </si>
  <si>
    <t>Sous-catégorie : Tourisme - Autres risques</t>
  </si>
  <si>
    <t>Sous-catégorie : Transport privé - Ensemble</t>
  </si>
  <si>
    <t>Sous-catégorie : Transport privé - Dommages</t>
  </si>
  <si>
    <t>Sous-catégorie : Transport privé - Autres risques</t>
  </si>
  <si>
    <t>Sous-catégorie : Transport public de marchandises - Ensemble</t>
  </si>
  <si>
    <t>Sous-catégorie : Transport public de marchandises - Dommages</t>
  </si>
  <si>
    <t>Sous-catégorie : Transport public de marchandises - Autres risques</t>
  </si>
  <si>
    <t>Sous-catégorie : Transport public de voyageurs - Ensemble</t>
  </si>
  <si>
    <t>Sous-catégorie : Transport public de voyageurs - Dommages</t>
  </si>
  <si>
    <t>Sous-catégorie : Transport public de voyageurs - Autres risques</t>
  </si>
  <si>
    <t>Sous-catégorie : Véhicules à deux roues - Ensemble</t>
  </si>
  <si>
    <t>Sous-catégorie : Véhicules à deux roues - Dommages</t>
  </si>
  <si>
    <t>Sous-catégorie : Véhicules à deux roues - Autres risques</t>
  </si>
  <si>
    <t>Sous-catégorie : Autres véhicules (véhicules spéciaux, engins de chantiers, etc.) - Ensemble</t>
  </si>
  <si>
    <t>Sous-catégorie : Autres véhicules (véhicules spéciaux, engins de chantiers, etc.) - Dommages</t>
  </si>
  <si>
    <t>Sous-catégorie : Autres véhicules (véhicules spéciaux, engins de chantiers, etc.) - Autres risques</t>
  </si>
  <si>
    <t xml:space="preserve">  Société : </t>
  </si>
  <si>
    <t>.............................................................................................................................................................................................................................................................</t>
  </si>
  <si>
    <t xml:space="preserve">  Pays :     </t>
  </si>
  <si>
    <t>.................</t>
  </si>
  <si>
    <t>ETAT C10B - SINISTRES ET PROVISIONS A PAYER</t>
  </si>
  <si>
    <r>
      <t>CATEGORIE</t>
    </r>
    <r>
      <rPr>
        <b/>
        <sz val="10"/>
        <rFont val="Arial"/>
        <family val="2"/>
      </rPr>
      <t xml:space="preserve"> </t>
    </r>
    <r>
      <rPr>
        <b/>
        <sz val="10"/>
        <rFont val="Arial"/>
        <family val="2"/>
      </rPr>
      <t>:</t>
    </r>
  </si>
  <si>
    <t>A. - Primes acquises à l'exercice</t>
  </si>
  <si>
    <t>Décompte des primes (ou cotisations) accessoires et coûts de police, nets de taxes, appartenant à l'exercice</t>
  </si>
  <si>
    <t>a) Primes et portions de primes reportées de l'exercice précédent....…………………………………………………………………….…………………………………………………………………………</t>
  </si>
  <si>
    <t>b) Primes payables d'avance émises dans l'exercice nettes d'annulations (primes sur exercices antérieurs exclues).......................................................…………...........…</t>
  </si>
  <si>
    <t>b bis) Primes payables à terme échu........................................................................................……………………………..…………………….…………….............................…………………………........</t>
  </si>
  <si>
    <t>c) Primes acquises à l'exercice et non émises............………………………………………………………………………….……................…………………….........…………………………....................</t>
  </si>
  <si>
    <t xml:space="preserve">          Total   (a+b+b bis+c).............................…………………………………………………………………………….….…........................................…………………………………………............................................</t>
  </si>
  <si>
    <t>d) Estimation des annulations à effectuer sur primes de l'exercice......……………………………………………………………………………...……………………………………………...……………….............</t>
  </si>
  <si>
    <t>e) Primes ou portions de primes payables d'avance à reporter au 31 décembre de l'exercice.............................................................................................……...………………...............................…</t>
  </si>
  <si>
    <t xml:space="preserve">          Total   (d+e)...................................…………………………..................……………………………………………………………………..……………….……......………………………...............................................</t>
  </si>
  <si>
    <t xml:space="preserve">          Montant net   (a+b+b bis+c-d-e).....………….................................................................................................................................………………...…………………………..........................................</t>
  </si>
  <si>
    <t>B. Nombre de contrats</t>
  </si>
  <si>
    <t>Nombre de contrats au 31 décembre précédent...........…………...…………............................................</t>
  </si>
  <si>
    <t>Nombre de contrats au 31 décembre.............………….........................……………......…..............................</t>
  </si>
  <si>
    <t>C. Nombre de sinistres payés ou à payer</t>
  </si>
  <si>
    <t xml:space="preserve">      Détail par exercice de survenance</t>
  </si>
  <si>
    <t>NOMBRE  DE SINISTRES</t>
  </si>
  <si>
    <t>Année ……...…</t>
  </si>
  <si>
    <t xml:space="preserve">Exercice </t>
  </si>
  <si>
    <t>TOTAL</t>
  </si>
  <si>
    <t>a) Considérés comme terminés au 31.12 précédent…………………</t>
  </si>
  <si>
    <t>b) Réouverts au cours de  l'exercice ( à déduire).....………………</t>
  </si>
  <si>
    <t>c) Terminés au cours de l'exercice...............................…</t>
  </si>
  <si>
    <t>d) Restant à payer................………...………..</t>
  </si>
  <si>
    <t xml:space="preserve">      Total.............................................................</t>
  </si>
  <si>
    <t xml:space="preserve">  Dont déclarés au cours de l'exercice écoulé.......………….....…</t>
  </si>
  <si>
    <t>D. - Sinistres, paiements et provisions</t>
  </si>
  <si>
    <t>Détail, par exercice de survenance, des opérations effectuées au cours de l'exercice écoulé</t>
  </si>
  <si>
    <t>Année ……..…</t>
  </si>
  <si>
    <t xml:space="preserve">  Paiements de l'exercice (6020 et 6026).............................</t>
  </si>
  <si>
    <t xml:space="preserve">  Provision au 31.12..........................................</t>
  </si>
  <si>
    <t xml:space="preserve">  Provision au 31.12 précédent……………………………...………………………</t>
  </si>
  <si>
    <t>E. - Recours et sauvetages</t>
  </si>
  <si>
    <t>Montant, par exercice de survenance des sinistres, des recours et sauvetages encaissés et prévus</t>
  </si>
  <si>
    <t>Année ……</t>
  </si>
  <si>
    <t xml:space="preserve">   Recours encaissés pendant l'exercice (6029)..........………….....</t>
  </si>
  <si>
    <t xml:space="preserve">   Estimation des recours restant à encaisser......…………......</t>
  </si>
  <si>
    <t>Report de l'estimation au 31.12 précédent de recours à encaisser....................................................................................</t>
  </si>
  <si>
    <t>F. - Coût moyen et poucentage par exercice</t>
  </si>
  <si>
    <t>Détail par exercice en cours de liquidation</t>
  </si>
  <si>
    <t xml:space="preserve">  Paiements cumulés des exercices antérieurs....……………......</t>
  </si>
  <si>
    <t xml:space="preserve">  Paiements de l'exercice……................………………………..………….</t>
  </si>
  <si>
    <t xml:space="preserve">  Provisions au 31.12.....................................…………….......………….</t>
  </si>
  <si>
    <t xml:space="preserve">  Cumul des recours encaissés.......………………………......…………</t>
  </si>
  <si>
    <t xml:space="preserve">  Estimat° des recours à encaisser.......……………..….......…………</t>
  </si>
  <si>
    <t xml:space="preserve">      Charge nette de recours..............................................................</t>
  </si>
  <si>
    <t xml:space="preserve">  Nombre de sinistres..................…………..........................…………..</t>
  </si>
  <si>
    <t xml:space="preserve">  Coût moyen net de recours........………….........................…………</t>
  </si>
  <si>
    <t xml:space="preserve">  Primes acquises...............................................………….......…………</t>
  </si>
  <si>
    <t xml:space="preserve">  Rapport des sinistres nets de recours aux primes.......…………</t>
  </si>
  <si>
    <t>Accident corporels et maladie</t>
  </si>
  <si>
    <t xml:space="preserve">      .................</t>
  </si>
  <si>
    <t>Ensemble véhicules terrestres à moteur</t>
  </si>
  <si>
    <t>Véhicules terrestres à moteur - Responsabilité civile</t>
  </si>
  <si>
    <t>Véhicules terrestres à moteur - Autres risques</t>
  </si>
  <si>
    <t>…………………………………………………………………………………………………………………………………………………………………………………………………………………………</t>
  </si>
  <si>
    <t>……………………………………………………</t>
  </si>
  <si>
    <t>ETAT C10C - SINISTRES ET PROVISIONS POUR SINISTRES</t>
  </si>
  <si>
    <r>
      <t>SOUS-CATEGORIE</t>
    </r>
    <r>
      <rPr>
        <b/>
        <sz val="10"/>
        <rFont val="Arial"/>
        <family val="2"/>
      </rPr>
      <t xml:space="preserve"> </t>
    </r>
    <r>
      <rPr>
        <b/>
        <sz val="10"/>
        <rFont val="Arial"/>
        <family val="2"/>
      </rPr>
      <t>:</t>
    </r>
  </si>
  <si>
    <t>Assurances maritimes, fluviales et lacustres</t>
  </si>
  <si>
    <t>D. - Paiement des sinistres et provisions</t>
  </si>
  <si>
    <t>Année ……….</t>
  </si>
  <si>
    <t>a) Paiement de l'exercice……………...………………</t>
  </si>
  <si>
    <t>b) Provision pour risques en cours au 31.12......………………</t>
  </si>
  <si>
    <t>c) Provision pour sinistres en cours au 31.12...............................…</t>
  </si>
  <si>
    <t>d)Total..................................................................</t>
  </si>
  <si>
    <t>e) Recours encaissés dans l'exercice……………...………………</t>
  </si>
  <si>
    <t>f) Recours à encaisser……………........………………</t>
  </si>
  <si>
    <t>g) Différence (d-e-f)…………..................................…</t>
  </si>
  <si>
    <t>Provisions au 31.12 précédent pour risques en cours……..................................…</t>
  </si>
  <si>
    <t>Provisions au 31.12 précédent pour sinistres……..................................…</t>
  </si>
  <si>
    <r>
      <t>Moins</t>
    </r>
    <r>
      <rPr>
        <sz val="10"/>
        <rFont val="Arial"/>
        <family val="2"/>
      </rPr>
      <t xml:space="preserve">  Recours à encaisser au 31.12 précédent......………………</t>
    </r>
  </si>
  <si>
    <r>
      <t>Plus</t>
    </r>
    <r>
      <rPr>
        <sz val="10"/>
        <rFont val="Arial"/>
        <family val="2"/>
      </rPr>
      <t xml:space="preserve">  Augmentations des primes acquises...............................…</t>
    </r>
  </si>
  <si>
    <t>Total.....................................................................</t>
  </si>
  <si>
    <t>F. - Pourcentage par exercice</t>
  </si>
  <si>
    <t>Paiements cumulés des exercices précédents....……………......</t>
  </si>
  <si>
    <r>
      <t>A déduire</t>
    </r>
    <r>
      <rPr>
        <sz val="10"/>
        <rFont val="Arial"/>
        <family val="2"/>
      </rPr>
      <t xml:space="preserve"> : recours encaissés au cours des exercices précédents…….……...…...……………</t>
    </r>
  </si>
  <si>
    <t>Report de la ligne g) du tableau D………....………….</t>
  </si>
  <si>
    <t>Charge des sinistres...…..….......………..……...…</t>
  </si>
  <si>
    <t>Primes acquises............................………….......…………</t>
  </si>
  <si>
    <t>Rapport des sinistres aux primes acquises.......…………</t>
  </si>
  <si>
    <t>Assurance aviation</t>
  </si>
  <si>
    <t>Assurance spatiale</t>
  </si>
  <si>
    <t>Assurance des marchandises transportées</t>
  </si>
  <si>
    <t>Total du transport</t>
  </si>
  <si>
    <t>C10d: Synthèse des dossiers sinistres de grande ampleur non clôturés (1)</t>
  </si>
  <si>
    <t>Zone de survenance</t>
  </si>
  <si>
    <t>Année de survenance</t>
  </si>
  <si>
    <t>Nombre de sinistres de grande ampleur</t>
  </si>
  <si>
    <t>Nombre de victimes</t>
  </si>
  <si>
    <t>Nombre de victimes identifiées</t>
  </si>
  <si>
    <t>Nombre de victimes indemnisées en totalité</t>
  </si>
  <si>
    <t>Nombre de victimes indemnisées partiellement</t>
  </si>
  <si>
    <t>Montant de l’évaluation globale</t>
  </si>
  <si>
    <t>Montant global déjà versé</t>
  </si>
  <si>
    <t>PSAP</t>
  </si>
  <si>
    <t>Au 31/12/N</t>
  </si>
  <si>
    <t>Pays de l’assureur</t>
  </si>
  <si>
    <t>Année 1</t>
  </si>
  <si>
    <t>Année 2</t>
  </si>
  <si>
    <t>…</t>
  </si>
  <si>
    <t>Année n</t>
  </si>
  <si>
    <t>Pays étranger</t>
  </si>
  <si>
    <t>Pays 1</t>
  </si>
  <si>
    <t>pays n</t>
  </si>
  <si>
    <r>
      <t>(1)</t>
    </r>
    <r>
      <rPr>
        <sz val="7"/>
        <color indexed="8"/>
        <rFont val="Times New Roman"/>
        <family val="1"/>
      </rPr>
      <t xml:space="preserve">  </t>
    </r>
    <r>
      <rPr>
        <sz val="10"/>
        <color indexed="8"/>
        <rFont val="Trebuchet MS"/>
        <family val="2"/>
      </rPr>
      <t>Les sinistres de grande ampleur sont ceux définis par la circulaire N°00006/CIMA/CRCA/PDT/2011 du 15 décembre 2011.</t>
    </r>
  </si>
  <si>
    <t>(2) les sinistres sont regroupés par année de survenance et non listés dans le tableau dossier par dossier</t>
  </si>
  <si>
    <t>………………………………………………………………………………</t>
  </si>
  <si>
    <t>ETAT C11  -  Calcul de la marge de solvabilité - DOMMAGE</t>
  </si>
  <si>
    <t>1°) Capital social versé ou fonds d'établissement constitué</t>
  </si>
  <si>
    <t>2°) La moitié  de la fraction non versée du capital ou de la part restant à rembourser pour fonds d'établissement</t>
  </si>
  <si>
    <t>Méthode des primes (article 337-2 a)</t>
  </si>
  <si>
    <t>a) Primes émises nettes d'annulations</t>
  </si>
  <si>
    <t>b) Charges de sinistre nette de réassurance</t>
  </si>
  <si>
    <t>c) Charge de sinistre brute de réassurance</t>
  </si>
  <si>
    <t>d) Taux de conservation des sinistres (b/c sup. ou égal à 50%)</t>
  </si>
  <si>
    <t>e) Montant de primes retenu (a x 20%)</t>
  </si>
  <si>
    <t>f) MARGE MINIMALE (e x d)</t>
  </si>
  <si>
    <t>Méthode des sinsitres (article 337-2 b)</t>
  </si>
  <si>
    <t>g) Charge de sinistre brute des 3 dernières années</t>
  </si>
  <si>
    <t>h) Charges de sinistre moyenne (g/3)</t>
  </si>
  <si>
    <t>i) Taux de conservation des sinistres (b/c sup. ou égal à 50%)</t>
  </si>
  <si>
    <t>j) Montant de charge de sinistre retenu (h x 25%)</t>
  </si>
  <si>
    <t>k) MARGE MINIMALE (j x i)</t>
  </si>
  <si>
    <t>l) MARGE A RETENIR (si k&gt;f alors k sinon f)</t>
  </si>
  <si>
    <t>…………………………………………………………………………………………………………………………………………………………………………….</t>
  </si>
  <si>
    <t>…………………………………………..</t>
  </si>
  <si>
    <t>DEBIT- COMPTE 80 - ASSURANCES DE DOMMAGES</t>
  </si>
  <si>
    <t>Charge de sinistres nettes de recours:</t>
  </si>
  <si>
    <t xml:space="preserve">   Prestations et frais payés.................................................................................................................................................................</t>
  </si>
  <si>
    <t xml:space="preserve">   A ajouter: provisions de sinistres à la clôture de l'exercice......................................................................................................</t>
  </si>
  <si>
    <t xml:space="preserve">   A déduire: provisions de sinistres à l'ouverture de l'exercice..................................................................................................</t>
  </si>
  <si>
    <t xml:space="preserve">       Prestations et frais de l'exercice...........................................................................................................................</t>
  </si>
  <si>
    <t xml:space="preserve">      Charges de commissions................................................................................................................................…</t>
  </si>
  <si>
    <t>Autres charges:</t>
  </si>
  <si>
    <t xml:space="preserve">      Frais de personnel.................................................................................................................................................................................</t>
  </si>
  <si>
    <t xml:space="preserve">      Impôts et taxes......................................................................................................................................................................................</t>
  </si>
  <si>
    <t xml:space="preserve">      Travaux, fournitures et services extérieurs, transports et déplacements..............................................…...............…</t>
  </si>
  <si>
    <t xml:space="preserve">      Frais divers de gestion.........................................................................................................................................................................</t>
  </si>
  <si>
    <t xml:space="preserve">      Frais financiers sur titres.................................................................................................................................................................</t>
  </si>
  <si>
    <t xml:space="preserve">      Frais financiers sur immeubles de placements..........................................................................................................................…</t>
  </si>
  <si>
    <t xml:space="preserve">      Frais financiers sur autres frais.........................................................................................................................................................................</t>
  </si>
  <si>
    <t xml:space="preserve">      Dotations aux amortissements des valeurs de placements.............................................................................................…</t>
  </si>
  <si>
    <t xml:space="preserve">      Total charges des placements.................................................................................................................…</t>
  </si>
  <si>
    <t xml:space="preserve"> xxx</t>
  </si>
  <si>
    <t xml:space="preserve">      Solde créditeur...................................................................................................................................................................................................................…</t>
  </si>
  <si>
    <t xml:space="preserve">      Total.....................................................................................................................................................................................................................................…</t>
  </si>
  <si>
    <t>CREDIT - COMPTE 80 - ASSURANCES DE DOMMAGES</t>
  </si>
  <si>
    <t>Primes:</t>
  </si>
  <si>
    <t xml:space="preserve">   Primes et accessoires (nets d'annulations).......................................................................................….......................................…</t>
  </si>
  <si>
    <t xml:space="preserve">   A ajouter: provision de primes à l'ouverture de l'exercice....................................................................................................…</t>
  </si>
  <si>
    <t xml:space="preserve">   A déduire: provisions de primes à la clôture de l'exercice………...………………......................................................................…</t>
  </si>
  <si>
    <t xml:space="preserve">      Primes de l'exercice...................................................................................................................................................</t>
  </si>
  <si>
    <t xml:space="preserve">   Produits financiers sur titres............................................................................................................................................................</t>
  </si>
  <si>
    <t xml:space="preserve">   Produits financiers sur immeubles de placements...............................................................................................................…</t>
  </si>
  <si>
    <t xml:space="preserve">   Produits financiers sur autres produits..................................................................................................................................................</t>
  </si>
  <si>
    <t xml:space="preserve">      Subventions d'exploitation.........................................................................................................................................................…</t>
  </si>
  <si>
    <t xml:space="preserve">      Produits accessoires........................................................................................................................................................................…</t>
  </si>
  <si>
    <t xml:space="preserve">      Charges non imputables à l'exploitation de l'exercice..............................................................................................................................................................................…..............................…</t>
  </si>
  <si>
    <t xml:space="preserve">      Total......................................................................................................................................................................................................................</t>
  </si>
  <si>
    <t>DEBIT - COMPTE  87 - COMPTE GENERAL DE PERTES ET PROFITS - DOMMAGE</t>
  </si>
  <si>
    <t>CREDIT - COMPTE  87 - COMPTE GENERAL DE PERTES ET PROFITS - DOMMAGE</t>
  </si>
  <si>
    <t>……………………………………………………………………………………………………………………………</t>
  </si>
  <si>
    <t>COMPTE 88 - RESULTATS EN INSTANCE D'AFFECTATION - DOMMAGE</t>
  </si>
  <si>
    <t>Etat RA1 : Soldes de réassurance par réassureur</t>
  </si>
  <si>
    <t>Réassureurs</t>
  </si>
  <si>
    <t>Solde du C/C au 31 décembre de l'exercice précédent</t>
  </si>
  <si>
    <t>Solde financier de l'exercice(1)</t>
  </si>
  <si>
    <t>Règlements effectués au cours de l'exercice</t>
  </si>
  <si>
    <t>Solde du C/C au 31/12 de l'exercice</t>
  </si>
  <si>
    <t>Soldes en souffrance</t>
  </si>
  <si>
    <t>débiteur</t>
  </si>
  <si>
    <t>créditeur</t>
  </si>
  <si>
    <t>Par la société</t>
  </si>
  <si>
    <t>Par le réassureur</t>
  </si>
  <si>
    <t>date (2)</t>
  </si>
  <si>
    <t>montant de la provision</t>
  </si>
  <si>
    <t>CICARE</t>
  </si>
  <si>
    <t>AFRICARE</t>
  </si>
  <si>
    <t>Réassureur 1</t>
  </si>
  <si>
    <t>Réassureur 2</t>
  </si>
  <si>
    <t>….</t>
  </si>
  <si>
    <t>Réassureur n</t>
  </si>
  <si>
    <t>Sous Total</t>
  </si>
  <si>
    <t>Réassureurs Zone CIMA</t>
  </si>
  <si>
    <t>Autres réassureurs africains</t>
  </si>
  <si>
    <t>Autres réassureurs reste du monde</t>
  </si>
  <si>
    <t>(1) Le solde ne doit pas tenir compte des règlements (résultat de réassurance).</t>
  </si>
  <si>
    <t>Débiteur : En faveur de la société                              Créditeur : En faveur des réassureurs</t>
  </si>
  <si>
    <t>(2) Date de la réclamation</t>
  </si>
  <si>
    <t xml:space="preserve">RA2 : Dépôts effectués par les réassureurs </t>
  </si>
  <si>
    <t xml:space="preserve">Part des réassureurs dans les provisions techniques </t>
  </si>
  <si>
    <t xml:space="preserve">Montant des dépôts </t>
  </si>
  <si>
    <t>Exercice précédent</t>
  </si>
  <si>
    <t>Sous total Réassureurs Zone CIMA</t>
  </si>
  <si>
    <t>Sous total Autres réassureurs Africains</t>
  </si>
  <si>
    <t>Sous total Réassureurs reste du monde</t>
  </si>
  <si>
    <t>Total traités</t>
  </si>
  <si>
    <t>Total facultatives</t>
  </si>
  <si>
    <t>ETAT C9</t>
  </si>
  <si>
    <t>PRIMES ARRIEREES, ENCAISSEMENTS ET ANNULATIONS - Montant par exercice d'appartenance</t>
  </si>
  <si>
    <t xml:space="preserve">ETAT C10 - Tableau A </t>
  </si>
  <si>
    <t>Situation des charges de sinistres en assurance de Responsabilité Civile résultant de l'emploi des véhicules terrestres à moteur.</t>
  </si>
  <si>
    <t xml:space="preserve"> PAIEMENTS ET PROVISIONS POUR SINISTRES, TOUS EXERCICES CONFONDUS</t>
  </si>
  <si>
    <t>ETAT C10A</t>
  </si>
  <si>
    <t>ETAT C10 - Tableau B</t>
  </si>
  <si>
    <t>Situation des charges de sinistres en assurance de dommages et des autres risques résultant de l'emploi des véhicules terrestres à moteur - Ventilation par exercice de survenance.</t>
  </si>
  <si>
    <t xml:space="preserve">ETAT C10B </t>
  </si>
  <si>
    <t>SINISTRES ET PROVISIONS A PAYER</t>
  </si>
  <si>
    <t>ETAT C10C</t>
  </si>
  <si>
    <t>SINISTRES ET PROVISIONS POUR SINISTRES</t>
  </si>
  <si>
    <t>ETAT C10D</t>
  </si>
  <si>
    <t>Synthèse des dossiers sinistres de grande ampleur non clôturés (1)</t>
  </si>
  <si>
    <t>Calcul de la marge de solvabilité - DOMMAGE</t>
  </si>
  <si>
    <t>ETAT RA1</t>
  </si>
  <si>
    <t xml:space="preserve">SOLDE DE REASSURANCE PAR REASSUREUR </t>
  </si>
  <si>
    <t>ETAT RA2</t>
  </si>
  <si>
    <t xml:space="preserve">DEPOTS EFFECTUES PAR LES REASSUREURS </t>
  </si>
  <si>
    <t>COMPTE GENERAL DE PERTES ET PROFITS -  DOMMAGE</t>
  </si>
  <si>
    <t>COMPTE D'EXPLOITATION GENERALE -  DOMMAGE</t>
  </si>
  <si>
    <t>COMPTE RESULTATS EN INSTANCE D'AFFECTATION -  DOMMAGE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</si>
</sst>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 _F_-;\-* #,##0.00\ _F_-;_-* &quot;-&quot;??\ _F_-;_-@_-"/>
    <numFmt numFmtId="166" formatCode="#,##0\ _F"/>
  </numFmts>
  <fonts count="63">
    <font>
      <sz val="11"/>
      <color theme="1"/>
      <name val="Calibri"/>
      <family val="2"/>
      <scheme val="minor"/>
    </font>
    <font>
      <sz val="11"/>
      <color theme="1"/>
      <name val="Calibri"/>
      <family val="2"/>
      <scheme val="minor"/>
    </font>
    <font>
      <b/>
      <sz val="14"/>
      <color rgb="FFFFFFFF"/>
      <name val="Arial"/>
      <family val="2"/>
    </font>
    <font>
      <sz val="11"/>
      <color theme="1"/>
      <name val="Arial"/>
      <family val="2"/>
    </font>
    <font>
      <sz val="10"/>
      <color rgb="FF000000"/>
      <name val="Arial"/>
      <family val="2"/>
    </font>
    <font>
      <sz val="10"/>
      <color rgb="FF000000"/>
      <name val="Arial Narrow"/>
      <family val="2"/>
    </font>
    <font>
      <b/>
      <sz val="10"/>
      <color rgb="FF000000"/>
      <name val="Arial Narrow"/>
      <family val="2"/>
    </font>
    <font>
      <sz val="11"/>
      <color theme="1"/>
      <name val="Arial Narrow"/>
      <family val="2"/>
    </font>
    <font>
      <sz val="10"/>
      <color theme="1"/>
      <name val="Arial Narrow"/>
      <family val="2"/>
    </font>
    <font>
      <b/>
      <sz val="9"/>
      <color rgb="FFFFFFFF"/>
      <name val="ITC Avant Garde Gothic Demi"/>
    </font>
    <font>
      <sz val="9"/>
      <color theme="1"/>
      <name val="Calibri"/>
      <family val="2"/>
      <scheme val="minor"/>
    </font>
    <font>
      <b/>
      <sz val="9"/>
      <color rgb="FFFFFFFF"/>
      <name val="Calibri"/>
      <family val="2"/>
    </font>
    <font>
      <b/>
      <sz val="9"/>
      <color theme="1"/>
      <name val="Calibri"/>
      <family val="2"/>
    </font>
    <font>
      <b/>
      <sz val="8"/>
      <name val="Arial"/>
      <family val="2"/>
    </font>
    <font>
      <sz val="8"/>
      <name val="Arial"/>
      <family val="2"/>
    </font>
    <font>
      <sz val="7"/>
      <name val="Arial"/>
      <family val="2"/>
    </font>
    <font>
      <b/>
      <sz val="8"/>
      <color indexed="9"/>
      <name val="Arial"/>
      <family val="2"/>
    </font>
    <font>
      <b/>
      <sz val="7"/>
      <name val="Arial"/>
      <family val="2"/>
    </font>
    <font>
      <b/>
      <sz val="10"/>
      <name val="Arial"/>
      <family val="2"/>
    </font>
    <font>
      <b/>
      <sz val="7"/>
      <name val="MS Sans Serif"/>
      <family val="2"/>
    </font>
    <font>
      <sz val="10"/>
      <name val="MS Sans Serif"/>
    </font>
    <font>
      <sz val="10"/>
      <name val="Arial"/>
      <family val="2"/>
    </font>
    <font>
      <sz val="10"/>
      <color indexed="9"/>
      <name val="Arial"/>
      <family val="2"/>
    </font>
    <font>
      <b/>
      <sz val="12"/>
      <name val="Arial"/>
      <family val="2"/>
    </font>
    <font>
      <sz val="8"/>
      <name val="Arial"/>
      <family val="2"/>
    </font>
    <font>
      <b/>
      <sz val="8"/>
      <name val="Arial"/>
      <family val="2"/>
    </font>
    <font>
      <sz val="8"/>
      <color indexed="9"/>
      <name val="Book Antiqua"/>
      <family val="1"/>
    </font>
    <font>
      <sz val="8.5"/>
      <name val="Arial"/>
      <family val="2"/>
    </font>
    <font>
      <b/>
      <sz val="8.5"/>
      <name val="MS Sans Serif"/>
    </font>
    <font>
      <b/>
      <sz val="8.5"/>
      <name val="Arial"/>
      <family val="2"/>
    </font>
    <font>
      <b/>
      <u/>
      <sz val="8.5"/>
      <name val="Arial"/>
      <family val="2"/>
    </font>
    <font>
      <sz val="9"/>
      <name val="Arial"/>
      <family val="2"/>
    </font>
    <font>
      <b/>
      <sz val="10"/>
      <name val="MS Sans Serif"/>
      <family val="2"/>
    </font>
    <font>
      <b/>
      <sz val="9"/>
      <name val="Arial"/>
      <family val="2"/>
    </font>
    <font>
      <b/>
      <u/>
      <sz val="10"/>
      <name val="Arial"/>
      <family val="2"/>
    </font>
    <font>
      <b/>
      <sz val="12"/>
      <color theme="1"/>
      <name val="Trebuchet MS"/>
      <family val="2"/>
    </font>
    <font>
      <b/>
      <sz val="12"/>
      <color theme="1"/>
      <name val="Calibri"/>
      <family val="2"/>
      <scheme val="minor"/>
    </font>
    <font>
      <sz val="12"/>
      <color rgb="FF000000"/>
      <name val="Calibri"/>
      <family val="2"/>
    </font>
    <font>
      <sz val="10"/>
      <color theme="1"/>
      <name val="Trebuchet MS"/>
      <family val="2"/>
    </font>
    <font>
      <b/>
      <sz val="10"/>
      <color theme="1"/>
      <name val="Trebuchet MS"/>
      <family val="2"/>
    </font>
    <font>
      <b/>
      <sz val="10"/>
      <name val="MS Sans Serif"/>
    </font>
    <font>
      <sz val="8"/>
      <name val="MS Sans Serif"/>
    </font>
    <font>
      <sz val="10"/>
      <color indexed="9"/>
      <name val="Book Antiqua"/>
      <family val="1"/>
    </font>
    <font>
      <b/>
      <u/>
      <sz val="12"/>
      <name val="Arial"/>
      <family val="2"/>
    </font>
    <font>
      <b/>
      <sz val="11"/>
      <name val="Arial"/>
      <family val="2"/>
    </font>
    <font>
      <b/>
      <u/>
      <sz val="11"/>
      <name val="Arial"/>
      <family val="2"/>
    </font>
    <font>
      <b/>
      <sz val="12"/>
      <color indexed="18"/>
      <name val="Arial"/>
      <family val="2"/>
    </font>
    <font>
      <b/>
      <sz val="8"/>
      <color indexed="18"/>
      <name val="Arial"/>
      <family val="2"/>
    </font>
    <font>
      <sz val="7"/>
      <color indexed="18"/>
      <name val="Arial"/>
      <family val="2"/>
    </font>
    <font>
      <b/>
      <sz val="7"/>
      <color indexed="18"/>
      <name val="Arial"/>
      <family val="2"/>
    </font>
    <font>
      <sz val="7"/>
      <name val="Book Antiqua"/>
      <family val="1"/>
    </font>
    <font>
      <sz val="7"/>
      <color indexed="9"/>
      <name val="Book Antiqua"/>
      <family val="1"/>
    </font>
    <font>
      <sz val="7"/>
      <color indexed="9"/>
      <name val="Arial"/>
      <family val="2"/>
    </font>
    <font>
      <b/>
      <sz val="7"/>
      <color indexed="9"/>
      <name val="Arial"/>
      <family val="2"/>
    </font>
    <font>
      <b/>
      <u/>
      <sz val="10"/>
      <name val="MS Sans Serif"/>
      <family val="2"/>
    </font>
    <font>
      <sz val="10"/>
      <name val="MS Serif"/>
      <family val="1"/>
    </font>
    <font>
      <b/>
      <sz val="9"/>
      <name val="MS Sans Serif"/>
      <family val="2"/>
    </font>
    <font>
      <sz val="8"/>
      <name val="MS Sans Serif"/>
      <family val="2"/>
    </font>
    <font>
      <b/>
      <sz val="9"/>
      <name val="MS Sans Serif"/>
    </font>
    <font>
      <i/>
      <sz val="10"/>
      <name val="Arial"/>
      <family val="2"/>
    </font>
    <font>
      <sz val="11"/>
      <color theme="1"/>
      <name val="Trebuchet MS"/>
      <family val="2"/>
    </font>
    <font>
      <sz val="7"/>
      <color indexed="8"/>
      <name val="Times New Roman"/>
      <family val="1"/>
    </font>
    <font>
      <sz val="10"/>
      <color indexed="8"/>
      <name val="Trebuchet MS"/>
      <family val="2"/>
    </font>
  </fonts>
  <fills count="5">
    <fill>
      <patternFill patternType="none"/>
    </fill>
    <fill>
      <patternFill patternType="gray125"/>
    </fill>
    <fill>
      <patternFill patternType="solid">
        <fgColor rgb="FF0070C0"/>
        <bgColor indexed="64"/>
      </patternFill>
    </fill>
    <fill>
      <patternFill patternType="solid">
        <fgColor rgb="FF76923C"/>
        <bgColor indexed="64"/>
      </patternFill>
    </fill>
    <fill>
      <patternFill patternType="solid">
        <fgColor rgb="FFEAF1DD"/>
        <bgColor indexed="64"/>
      </patternFill>
    </fill>
  </fills>
  <borders count="121">
    <border>
      <left/>
      <right/>
      <top/>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n">
        <color indexed="64"/>
      </left>
      <right style="thin">
        <color indexed="64"/>
      </right>
      <top/>
      <bottom/>
      <diagonal/>
    </border>
    <border>
      <left/>
      <right style="thick">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style="thick">
        <color indexed="64"/>
      </top>
      <bottom style="thin">
        <color indexed="64"/>
      </bottom>
      <diagonal/>
    </border>
    <border>
      <left/>
      <right/>
      <top style="thin">
        <color indexed="64"/>
      </top>
      <bottom/>
      <diagonal/>
    </border>
    <border>
      <left style="thick">
        <color indexed="64"/>
      </left>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ck">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ck">
        <color indexed="64"/>
      </right>
      <top style="thin">
        <color indexed="64"/>
      </top>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style="thick">
        <color indexed="64"/>
      </left>
      <right style="thin">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right style="thin">
        <color indexed="64"/>
      </right>
      <top style="thick">
        <color indexed="64"/>
      </top>
      <bottom style="thin">
        <color indexed="64"/>
      </bottom>
      <diagonal/>
    </border>
    <border>
      <left/>
      <right style="dashed">
        <color indexed="64"/>
      </right>
      <top style="thick">
        <color indexed="64"/>
      </top>
      <bottom/>
      <diagonal/>
    </border>
    <border>
      <left style="dashed">
        <color indexed="64"/>
      </left>
      <right style="thick">
        <color indexed="64"/>
      </right>
      <top style="thick">
        <color indexed="64"/>
      </top>
      <bottom/>
      <diagonal/>
    </border>
    <border>
      <left/>
      <right style="dashed">
        <color indexed="64"/>
      </right>
      <top/>
      <bottom/>
      <diagonal/>
    </border>
    <border>
      <left style="dashed">
        <color indexed="64"/>
      </left>
      <right style="thick">
        <color indexed="64"/>
      </right>
      <top/>
      <bottom/>
      <diagonal/>
    </border>
    <border>
      <left/>
      <right style="dashed">
        <color indexed="64"/>
      </right>
      <top/>
      <bottom style="thin">
        <color indexed="64"/>
      </bottom>
      <diagonal/>
    </border>
    <border>
      <left style="dashed">
        <color indexed="64"/>
      </left>
      <right style="thick">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thick">
        <color indexed="64"/>
      </right>
      <top style="thin">
        <color indexed="64"/>
      </top>
      <bottom style="thin">
        <color indexed="64"/>
      </bottom>
      <diagonal/>
    </border>
    <border>
      <left/>
      <right style="dashed">
        <color indexed="64"/>
      </right>
      <top/>
      <bottom style="thick">
        <color indexed="64"/>
      </bottom>
      <diagonal/>
    </border>
    <border>
      <left style="dashed">
        <color indexed="64"/>
      </left>
      <right style="thick">
        <color indexed="64"/>
      </right>
      <top/>
      <bottom style="thick">
        <color indexed="64"/>
      </bottom>
      <diagonal/>
    </border>
    <border>
      <left style="dashed">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20" fillId="0" borderId="0"/>
    <xf numFmtId="0" fontId="20" fillId="0" borderId="0"/>
    <xf numFmtId="4" fontId="20" fillId="0" borderId="0" applyFont="0" applyFill="0" applyBorder="0" applyAlignment="0" applyProtection="0"/>
    <xf numFmtId="0" fontId="20" fillId="0" borderId="0"/>
    <xf numFmtId="0" fontId="20" fillId="0" borderId="0"/>
  </cellStyleXfs>
  <cellXfs count="934">
    <xf numFmtId="0" fontId="0" fillId="0" borderId="0" xfId="0"/>
    <xf numFmtId="0" fontId="2" fillId="0" borderId="0" xfId="0" applyFont="1" applyAlignment="1">
      <alignment vertical="center"/>
    </xf>
    <xf numFmtId="0" fontId="3" fillId="0" borderId="0" xfId="0" applyFont="1"/>
    <xf numFmtId="0" fontId="4" fillId="0" borderId="0" xfId="0" applyFont="1" applyAlignment="1">
      <alignment vertical="center"/>
    </xf>
    <xf numFmtId="0" fontId="5" fillId="0" borderId="0" xfId="0" applyFont="1" applyAlignment="1">
      <alignment vertical="center"/>
    </xf>
    <xf numFmtId="0" fontId="7" fillId="0" borderId="0" xfId="0" applyFont="1"/>
    <xf numFmtId="0" fontId="8" fillId="0" borderId="0" xfId="0" applyFont="1" applyAlignment="1">
      <alignment horizontal="left" vertical="center"/>
    </xf>
    <xf numFmtId="0" fontId="8" fillId="0" borderId="0" xfId="0" applyFont="1" applyAlignment="1">
      <alignment horizontal="left"/>
    </xf>
    <xf numFmtId="0" fontId="8" fillId="0" borderId="0" xfId="0" applyFont="1" applyAlignment="1">
      <alignment vertical="center"/>
    </xf>
    <xf numFmtId="0" fontId="9" fillId="2" borderId="1" xfId="0" applyFont="1" applyFill="1" applyBorder="1" applyAlignment="1">
      <alignment horizontal="center" vertical="center" wrapText="1"/>
    </xf>
    <xf numFmtId="0" fontId="10" fillId="0" borderId="0" xfId="0" applyFont="1"/>
    <xf numFmtId="0" fontId="11" fillId="3" borderId="1" xfId="0" applyFont="1" applyFill="1" applyBorder="1" applyAlignment="1">
      <alignment horizontal="center" vertical="center" wrapText="1"/>
    </xf>
    <xf numFmtId="0" fontId="12" fillId="4" borderId="1" xfId="0" applyFont="1" applyFill="1" applyBorder="1" applyAlignment="1">
      <alignment vertical="center" wrapText="1"/>
    </xf>
    <xf numFmtId="0" fontId="10" fillId="0" borderId="0" xfId="0" applyFont="1" applyAlignment="1">
      <alignment vertical="center"/>
    </xf>
    <xf numFmtId="3" fontId="13" fillId="0" borderId="0" xfId="0" applyNumberFormat="1" applyFont="1" applyAlignment="1">
      <alignment horizontal="right" wrapText="1"/>
    </xf>
    <xf numFmtId="3" fontId="15" fillId="0" borderId="0" xfId="0" applyNumberFormat="1" applyFont="1"/>
    <xf numFmtId="3" fontId="14" fillId="0" borderId="0" xfId="0" applyNumberFormat="1" applyFont="1" applyProtection="1">
      <protection locked="0"/>
    </xf>
    <xf numFmtId="3" fontId="17" fillId="0" borderId="0" xfId="0" applyNumberFormat="1" applyFont="1" applyAlignment="1">
      <alignment horizontal="right"/>
    </xf>
    <xf numFmtId="3" fontId="17" fillId="0" borderId="0" xfId="0" applyNumberFormat="1" applyFont="1" applyAlignment="1">
      <alignment horizontal="right" wrapText="1"/>
    </xf>
    <xf numFmtId="0" fontId="15" fillId="0" borderId="0" xfId="1" applyNumberFormat="1" applyFont="1" applyAlignment="1">
      <alignment horizontal="left"/>
    </xf>
    <xf numFmtId="3" fontId="18" fillId="0" borderId="0" xfId="0" applyNumberFormat="1" applyFont="1" applyAlignment="1">
      <alignment wrapText="1"/>
    </xf>
    <xf numFmtId="3" fontId="15" fillId="0" borderId="3" xfId="0" applyNumberFormat="1" applyFont="1" applyBorder="1"/>
    <xf numFmtId="3" fontId="15" fillId="0" borderId="4" xfId="0" applyNumberFormat="1" applyFont="1" applyBorder="1"/>
    <xf numFmtId="3" fontId="15" fillId="0" borderId="5" xfId="0" applyNumberFormat="1" applyFont="1" applyBorder="1" applyAlignment="1">
      <alignment wrapText="1"/>
    </xf>
    <xf numFmtId="3" fontId="15" fillId="0" borderId="6" xfId="0" applyNumberFormat="1" applyFont="1" applyBorder="1" applyAlignment="1">
      <alignment wrapText="1"/>
    </xf>
    <xf numFmtId="3" fontId="17" fillId="0" borderId="7" xfId="0" applyNumberFormat="1" applyFont="1" applyBorder="1" applyAlignment="1">
      <alignment horizontal="center" vertical="center" wrapText="1"/>
    </xf>
    <xf numFmtId="3" fontId="17" fillId="0" borderId="8" xfId="0" applyNumberFormat="1" applyFont="1" applyBorder="1" applyAlignment="1">
      <alignment horizontal="center" vertical="center" wrapText="1"/>
    </xf>
    <xf numFmtId="3" fontId="19" fillId="0" borderId="9" xfId="0" applyNumberFormat="1" applyFont="1" applyBorder="1" applyAlignment="1">
      <alignment vertical="center" wrapText="1"/>
    </xf>
    <xf numFmtId="3" fontId="19" fillId="0" borderId="0" xfId="0" applyNumberFormat="1" applyFont="1" applyAlignment="1">
      <alignment vertical="center" wrapText="1"/>
    </xf>
    <xf numFmtId="3" fontId="15" fillId="0" borderId="10" xfId="0" applyNumberFormat="1" applyFont="1" applyBorder="1" applyAlignment="1">
      <alignment vertical="center"/>
    </xf>
    <xf numFmtId="3" fontId="15" fillId="0" borderId="11" xfId="0" applyNumberFormat="1" applyFont="1" applyBorder="1" applyAlignment="1">
      <alignment vertical="center"/>
    </xf>
    <xf numFmtId="3" fontId="15" fillId="0" borderId="0" xfId="0" applyNumberFormat="1" applyFont="1" applyAlignment="1">
      <alignment horizontal="left" wrapText="1" indent="2"/>
    </xf>
    <xf numFmtId="3" fontId="15" fillId="0" borderId="10" xfId="0" applyNumberFormat="1" applyFont="1" applyBorder="1" applyAlignment="1" applyProtection="1">
      <alignment horizontal="right"/>
      <protection locked="0"/>
    </xf>
    <xf numFmtId="3" fontId="15" fillId="0" borderId="11" xfId="0" applyNumberFormat="1" applyFont="1" applyBorder="1" applyAlignment="1">
      <alignment horizontal="right"/>
    </xf>
    <xf numFmtId="3" fontId="19" fillId="0" borderId="9" xfId="0" applyNumberFormat="1" applyFont="1" applyBorder="1" applyAlignment="1">
      <alignment horizontal="left" vertical="center" wrapText="1" indent="4"/>
    </xf>
    <xf numFmtId="3" fontId="19" fillId="0" borderId="0" xfId="0" applyNumberFormat="1" applyFont="1" applyAlignment="1">
      <alignment horizontal="left" vertical="center" wrapText="1" indent="4"/>
    </xf>
    <xf numFmtId="3" fontId="15" fillId="0" borderId="10" xfId="0" applyNumberFormat="1" applyFont="1" applyBorder="1"/>
    <xf numFmtId="3" fontId="15" fillId="0" borderId="11" xfId="0" applyNumberFormat="1" applyFont="1" applyBorder="1"/>
    <xf numFmtId="3" fontId="15" fillId="0" borderId="9" xfId="0" applyNumberFormat="1" applyFont="1" applyBorder="1" applyAlignment="1">
      <alignment horizontal="left" wrapText="1" indent="2"/>
    </xf>
    <xf numFmtId="3" fontId="15" fillId="0" borderId="9" xfId="0" applyNumberFormat="1" applyFont="1" applyBorder="1" applyAlignment="1">
      <alignment horizontal="left" indent="2"/>
    </xf>
    <xf numFmtId="3" fontId="15" fillId="0" borderId="10" xfId="0" applyNumberFormat="1" applyFont="1" applyBorder="1" applyAlignment="1">
      <alignment horizontal="center"/>
    </xf>
    <xf numFmtId="3" fontId="15" fillId="0" borderId="10" xfId="0" applyNumberFormat="1" applyFont="1" applyBorder="1" applyProtection="1">
      <protection locked="0"/>
    </xf>
    <xf numFmtId="3" fontId="17" fillId="0" borderId="9" xfId="0" applyNumberFormat="1" applyFont="1" applyBorder="1" applyAlignment="1">
      <alignment vertical="center"/>
    </xf>
    <xf numFmtId="3" fontId="17" fillId="0" borderId="0" xfId="0" applyNumberFormat="1" applyFont="1" applyAlignment="1">
      <alignment vertical="center" wrapText="1"/>
    </xf>
    <xf numFmtId="3" fontId="19" fillId="0" borderId="9" xfId="0" applyNumberFormat="1" applyFont="1" applyBorder="1" applyAlignment="1">
      <alignment horizontal="left" vertical="center" indent="4"/>
    </xf>
    <xf numFmtId="3" fontId="15" fillId="0" borderId="13" xfId="0" applyNumberFormat="1" applyFont="1" applyBorder="1" applyProtection="1">
      <protection locked="0"/>
    </xf>
    <xf numFmtId="3" fontId="15" fillId="0" borderId="0" xfId="0" applyNumberFormat="1" applyFont="1" applyAlignment="1">
      <alignment vertical="center"/>
    </xf>
    <xf numFmtId="3" fontId="15" fillId="0" borderId="14" xfId="0" applyNumberFormat="1" applyFont="1" applyBorder="1" applyAlignment="1" applyProtection="1">
      <alignment horizontal="right"/>
      <protection locked="0"/>
    </xf>
    <xf numFmtId="3" fontId="15" fillId="0" borderId="15" xfId="0" applyNumberFormat="1" applyFont="1" applyBorder="1" applyAlignment="1">
      <alignment horizontal="right"/>
    </xf>
    <xf numFmtId="3" fontId="19" fillId="0" borderId="16" xfId="0" applyNumberFormat="1" applyFont="1" applyBorder="1" applyAlignment="1">
      <alignment horizontal="left" vertical="center" wrapText="1" indent="4"/>
    </xf>
    <xf numFmtId="3" fontId="19" fillId="0" borderId="17" xfId="0" applyNumberFormat="1" applyFont="1" applyBorder="1" applyAlignment="1">
      <alignment horizontal="left" vertical="center" wrapText="1" indent="4"/>
    </xf>
    <xf numFmtId="3" fontId="15" fillId="0" borderId="17" xfId="0" applyNumberFormat="1" applyFont="1" applyBorder="1" applyAlignment="1">
      <alignment vertical="center"/>
    </xf>
    <xf numFmtId="3" fontId="15" fillId="0" borderId="19" xfId="0" applyNumberFormat="1" applyFont="1" applyBorder="1" applyAlignment="1" applyProtection="1">
      <alignment horizontal="right"/>
      <protection locked="0"/>
    </xf>
    <xf numFmtId="3" fontId="15" fillId="0" borderId="9" xfId="0" applyNumberFormat="1" applyFont="1" applyBorder="1" applyAlignment="1">
      <alignment horizontal="left"/>
    </xf>
    <xf numFmtId="3" fontId="15" fillId="0" borderId="0" xfId="0" applyNumberFormat="1" applyFont="1" applyAlignment="1">
      <alignment horizontal="left" wrapText="1"/>
    </xf>
    <xf numFmtId="3" fontId="15" fillId="0" borderId="21" xfId="0" applyNumberFormat="1" applyFont="1" applyBorder="1"/>
    <xf numFmtId="3" fontId="18" fillId="0" borderId="0" xfId="0" applyNumberFormat="1" applyFont="1"/>
    <xf numFmtId="3" fontId="15" fillId="0" borderId="23" xfId="0" applyNumberFormat="1" applyFont="1" applyBorder="1"/>
    <xf numFmtId="3" fontId="15" fillId="0" borderId="19" xfId="0" applyNumberFormat="1" applyFont="1" applyBorder="1"/>
    <xf numFmtId="3" fontId="15" fillId="0" borderId="9" xfId="0" applyNumberFormat="1" applyFont="1" applyBorder="1" applyAlignment="1">
      <alignment horizontal="left" wrapText="1" indent="3"/>
    </xf>
    <xf numFmtId="3" fontId="15" fillId="0" borderId="0" xfId="0" applyNumberFormat="1" applyFont="1" applyAlignment="1">
      <alignment horizontal="left" wrapText="1" indent="3"/>
    </xf>
    <xf numFmtId="3" fontId="15" fillId="0" borderId="0" xfId="0" applyNumberFormat="1" applyFont="1" applyProtection="1">
      <protection locked="0"/>
    </xf>
    <xf numFmtId="3" fontId="15" fillId="0" borderId="19" xfId="0" applyNumberFormat="1" applyFont="1" applyBorder="1" applyAlignment="1">
      <alignment horizontal="center"/>
    </xf>
    <xf numFmtId="3" fontId="15" fillId="0" borderId="19" xfId="0" applyNumberFormat="1" applyFont="1" applyBorder="1" applyAlignment="1">
      <alignment horizontal="right"/>
    </xf>
    <xf numFmtId="3" fontId="19" fillId="0" borderId="0" xfId="0" applyNumberFormat="1" applyFont="1" applyAlignment="1">
      <alignment horizontal="left" vertical="center" indent="4"/>
    </xf>
    <xf numFmtId="3" fontId="15" fillId="0" borderId="0" xfId="0" applyNumberFormat="1" applyFont="1" applyAlignment="1">
      <alignment horizontal="left" vertical="center" indent="4"/>
    </xf>
    <xf numFmtId="3" fontId="15" fillId="0" borderId="24" xfId="0" applyNumberFormat="1" applyFont="1" applyBorder="1" applyAlignment="1">
      <alignment horizontal="center" vertical="center"/>
    </xf>
    <xf numFmtId="3" fontId="15" fillId="0" borderId="9" xfId="0" applyNumberFormat="1" applyFont="1" applyBorder="1" applyAlignment="1">
      <alignment wrapText="1"/>
    </xf>
    <xf numFmtId="3" fontId="15" fillId="0" borderId="0" xfId="0" applyNumberFormat="1" applyFont="1" applyAlignment="1">
      <alignment wrapText="1"/>
    </xf>
    <xf numFmtId="0" fontId="15" fillId="0" borderId="0" xfId="0" applyFont="1"/>
    <xf numFmtId="3" fontId="15" fillId="0" borderId="20" xfId="0" applyNumberFormat="1" applyFont="1" applyBorder="1" applyAlignment="1">
      <alignment wrapText="1"/>
    </xf>
    <xf numFmtId="3" fontId="15" fillId="0" borderId="21" xfId="0" applyNumberFormat="1" applyFont="1" applyBorder="1" applyAlignment="1">
      <alignment wrapText="1"/>
    </xf>
    <xf numFmtId="0" fontId="21" fillId="0" borderId="0" xfId="0" applyFont="1" applyAlignment="1" applyProtection="1">
      <alignment horizontal="left"/>
      <protection locked="0"/>
    </xf>
    <xf numFmtId="0" fontId="21" fillId="0" borderId="0" xfId="0" applyFont="1"/>
    <xf numFmtId="0" fontId="14" fillId="0" borderId="0" xfId="0" applyFont="1"/>
    <xf numFmtId="3" fontId="26" fillId="0" borderId="0" xfId="0" applyNumberFormat="1" applyFont="1" applyAlignment="1">
      <alignment vertical="center"/>
    </xf>
    <xf numFmtId="0" fontId="14" fillId="0" borderId="0" xfId="0" applyFont="1" applyAlignment="1">
      <alignment vertical="center"/>
    </xf>
    <xf numFmtId="0" fontId="25" fillId="0" borderId="7" xfId="0" applyFont="1" applyBorder="1" applyAlignment="1">
      <alignment horizontal="center" vertical="center" wrapText="1"/>
    </xf>
    <xf numFmtId="0" fontId="26" fillId="0" borderId="0" xfId="0" applyFont="1"/>
    <xf numFmtId="3" fontId="26" fillId="0" borderId="0" xfId="0" applyNumberFormat="1" applyFont="1"/>
    <xf numFmtId="0" fontId="27" fillId="0" borderId="0" xfId="0" applyFont="1"/>
    <xf numFmtId="0" fontId="27" fillId="0" borderId="0" xfId="0" applyFont="1" applyAlignment="1" applyProtection="1">
      <alignment horizontal="left"/>
      <protection locked="0"/>
    </xf>
    <xf numFmtId="0" fontId="27" fillId="0" borderId="0" xfId="0" applyFont="1" applyAlignment="1" applyProtection="1">
      <alignment horizontal="right"/>
      <protection locked="0"/>
    </xf>
    <xf numFmtId="0" fontId="28" fillId="0" borderId="0" xfId="0" applyFont="1"/>
    <xf numFmtId="3" fontId="27" fillId="0" borderId="0" xfId="0" applyNumberFormat="1" applyFont="1"/>
    <xf numFmtId="0" fontId="29" fillId="0" borderId="51" xfId="0" applyFont="1" applyBorder="1" applyAlignment="1">
      <alignment horizontal="center" vertical="center" wrapText="1"/>
    </xf>
    <xf numFmtId="3" fontId="29" fillId="0" borderId="52" xfId="0" applyNumberFormat="1" applyFont="1" applyBorder="1" applyAlignment="1">
      <alignment horizontal="center" vertical="center" wrapText="1"/>
    </xf>
    <xf numFmtId="0" fontId="29" fillId="0" borderId="13"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9" xfId="0" applyFont="1" applyBorder="1" applyAlignment="1">
      <alignment horizontal="left" indent="2"/>
    </xf>
    <xf numFmtId="0" fontId="27" fillId="0" borderId="12" xfId="0" applyFont="1" applyBorder="1" applyAlignment="1">
      <alignment horizontal="left" indent="2"/>
    </xf>
    <xf numFmtId="3" fontId="27" fillId="0" borderId="10" xfId="0" applyNumberFormat="1" applyFont="1" applyBorder="1" applyAlignment="1" applyProtection="1">
      <alignment horizontal="right"/>
      <protection locked="0"/>
    </xf>
    <xf numFmtId="3" fontId="27" fillId="0" borderId="14" xfId="0" applyNumberFormat="1" applyFont="1" applyBorder="1" applyAlignment="1" applyProtection="1">
      <alignment horizontal="right"/>
      <protection locked="0"/>
    </xf>
    <xf numFmtId="3" fontId="27" fillId="0" borderId="19" xfId="0" applyNumberFormat="1" applyFont="1" applyBorder="1" applyAlignment="1" applyProtection="1">
      <alignment horizontal="right"/>
      <protection locked="0"/>
    </xf>
    <xf numFmtId="0" fontId="14" fillId="0" borderId="9" xfId="0" applyFont="1" applyBorder="1" applyAlignment="1">
      <alignment horizontal="left" indent="2"/>
    </xf>
    <xf numFmtId="3" fontId="27" fillId="0" borderId="15" xfId="0" applyNumberFormat="1" applyFont="1" applyBorder="1" applyAlignment="1" applyProtection="1">
      <alignment horizontal="right"/>
      <protection locked="0"/>
    </xf>
    <xf numFmtId="0" fontId="29" fillId="0" borderId="5" xfId="0" applyFont="1" applyBorder="1" applyAlignment="1">
      <alignment horizontal="left" vertical="center" indent="6"/>
    </xf>
    <xf numFmtId="0" fontId="29" fillId="0" borderId="53" xfId="0" applyFont="1" applyBorder="1" applyAlignment="1">
      <alignment horizontal="left" vertical="center" indent="6"/>
    </xf>
    <xf numFmtId="3" fontId="29" fillId="0" borderId="7" xfId="0" applyNumberFormat="1" applyFont="1" applyBorder="1" applyAlignment="1">
      <alignment horizontal="right" vertical="center"/>
    </xf>
    <xf numFmtId="3" fontId="29" fillId="0" borderId="18" xfId="0" applyNumberFormat="1" applyFont="1" applyBorder="1" applyAlignment="1">
      <alignment horizontal="right" vertical="center"/>
    </xf>
    <xf numFmtId="0" fontId="29" fillId="0" borderId="0" xfId="0" applyFont="1" applyAlignment="1">
      <alignment vertical="center"/>
    </xf>
    <xf numFmtId="3" fontId="29" fillId="0" borderId="6" xfId="0" applyNumberFormat="1" applyFont="1" applyBorder="1" applyAlignment="1">
      <alignment horizontal="right" vertical="center"/>
    </xf>
    <xf numFmtId="0" fontId="29" fillId="0" borderId="48" xfId="0" applyFont="1" applyBorder="1" applyAlignment="1">
      <alignment horizontal="left" vertical="center" indent="6"/>
    </xf>
    <xf numFmtId="0" fontId="29" fillId="0" borderId="44" xfId="0" applyFont="1" applyBorder="1" applyAlignment="1">
      <alignment horizontal="left" vertical="center" indent="6"/>
    </xf>
    <xf numFmtId="3" fontId="29" fillId="0" borderId="40" xfId="0" applyNumberFormat="1" applyFont="1" applyBorder="1" applyAlignment="1">
      <alignment vertical="center"/>
    </xf>
    <xf numFmtId="3" fontId="29" fillId="0" borderId="54" xfId="0" applyNumberFormat="1" applyFont="1" applyBorder="1" applyAlignment="1">
      <alignment vertical="center"/>
    </xf>
    <xf numFmtId="0" fontId="27" fillId="0" borderId="21" xfId="0" applyFont="1" applyBorder="1"/>
    <xf numFmtId="3" fontId="27" fillId="0" borderId="21" xfId="0" applyNumberFormat="1" applyFont="1" applyBorder="1"/>
    <xf numFmtId="0" fontId="30" fillId="0" borderId="9" xfId="0" applyFont="1" applyBorder="1" applyAlignment="1">
      <alignment horizontal="left" vertical="center" indent="1"/>
    </xf>
    <xf numFmtId="0" fontId="30" fillId="0" borderId="12" xfId="0" applyFont="1" applyBorder="1" applyAlignment="1">
      <alignment horizontal="left" vertical="center" indent="1"/>
    </xf>
    <xf numFmtId="0" fontId="27" fillId="0" borderId="10" xfId="0" applyFont="1" applyBorder="1" applyAlignment="1">
      <alignment horizontal="right"/>
    </xf>
    <xf numFmtId="3" fontId="27" fillId="0" borderId="14" xfId="0" applyNumberFormat="1" applyFont="1" applyBorder="1" applyAlignment="1">
      <alignment horizontal="right"/>
    </xf>
    <xf numFmtId="10" fontId="27" fillId="0" borderId="10" xfId="0" applyNumberFormat="1" applyFont="1" applyBorder="1" applyAlignment="1">
      <alignment horizontal="right"/>
    </xf>
    <xf numFmtId="10" fontId="27" fillId="0" borderId="19" xfId="2" applyNumberFormat="1" applyFont="1" applyBorder="1" applyAlignment="1">
      <alignment horizontal="right"/>
    </xf>
    <xf numFmtId="3" fontId="27" fillId="0" borderId="10" xfId="0" applyNumberFormat="1" applyFont="1" applyBorder="1" applyAlignment="1">
      <alignment horizontal="right"/>
    </xf>
    <xf numFmtId="3" fontId="29" fillId="0" borderId="40" xfId="0" applyNumberFormat="1" applyFont="1" applyBorder="1" applyAlignment="1">
      <alignment horizontal="right" vertical="center"/>
    </xf>
    <xf numFmtId="3" fontId="29" fillId="0" borderId="54" xfId="0" applyNumberFormat="1" applyFont="1" applyBorder="1" applyAlignment="1">
      <alignment horizontal="right" vertical="center"/>
    </xf>
    <xf numFmtId="0" fontId="29" fillId="0" borderId="50" xfId="0" applyFont="1" applyBorder="1" applyAlignment="1">
      <alignment horizontal="center" vertical="center"/>
    </xf>
    <xf numFmtId="0" fontId="29" fillId="0" borderId="42" xfId="0" applyFont="1" applyBorder="1" applyAlignment="1">
      <alignment horizontal="center" vertical="center"/>
    </xf>
    <xf numFmtId="0" fontId="29" fillId="0" borderId="16" xfId="0" applyFont="1" applyBorder="1" applyAlignment="1">
      <alignment horizontal="left" vertical="center" indent="6"/>
    </xf>
    <xf numFmtId="0" fontId="29" fillId="0" borderId="42" xfId="0" applyFont="1" applyBorder="1" applyAlignment="1">
      <alignment horizontal="left" vertical="center" indent="6"/>
    </xf>
    <xf numFmtId="3" fontId="29" fillId="0" borderId="13" xfId="0" applyNumberFormat="1" applyFont="1" applyBorder="1" applyAlignment="1">
      <alignment horizontal="right" vertical="center"/>
    </xf>
    <xf numFmtId="0" fontId="31" fillId="0" borderId="0" xfId="0" applyFont="1"/>
    <xf numFmtId="3" fontId="31" fillId="0" borderId="0" xfId="0" applyNumberFormat="1" applyFont="1"/>
    <xf numFmtId="3" fontId="0" fillId="0" borderId="0" xfId="0" applyNumberFormat="1"/>
    <xf numFmtId="0" fontId="0" fillId="0" borderId="0" xfId="0" applyAlignment="1" applyProtection="1">
      <alignment horizontal="left"/>
      <protection locked="0"/>
    </xf>
    <xf numFmtId="0" fontId="0" fillId="0" borderId="0" xfId="0" applyProtection="1">
      <protection locked="0"/>
    </xf>
    <xf numFmtId="0" fontId="0" fillId="0" borderId="10" xfId="0" applyBorder="1"/>
    <xf numFmtId="0" fontId="0" fillId="0" borderId="61" xfId="0" applyBorder="1"/>
    <xf numFmtId="0" fontId="32" fillId="0" borderId="0" xfId="0" applyFont="1" applyAlignment="1">
      <alignment horizontal="right"/>
    </xf>
    <xf numFmtId="0" fontId="32" fillId="0" borderId="0" xfId="0" applyFont="1"/>
    <xf numFmtId="0" fontId="34" fillId="0" borderId="0" xfId="0" applyFont="1" applyAlignment="1">
      <alignment horizontal="right"/>
    </xf>
    <xf numFmtId="0" fontId="0" fillId="0" borderId="9" xfId="0" applyBorder="1"/>
    <xf numFmtId="0" fontId="0" fillId="0" borderId="0" xfId="0" applyAlignment="1">
      <alignment vertical="center"/>
    </xf>
    <xf numFmtId="3" fontId="0" fillId="0" borderId="19" xfId="0" applyNumberFormat="1" applyBorder="1" applyAlignment="1" applyProtection="1">
      <alignment horizontal="right"/>
      <protection locked="0"/>
    </xf>
    <xf numFmtId="3" fontId="0" fillId="0" borderId="10" xfId="0" applyNumberFormat="1" applyBorder="1" applyAlignment="1">
      <alignment horizontal="right"/>
    </xf>
    <xf numFmtId="3" fontId="0" fillId="0" borderId="11" xfId="0" applyNumberFormat="1" applyBorder="1" applyAlignment="1">
      <alignment horizontal="right"/>
    </xf>
    <xf numFmtId="3" fontId="0" fillId="0" borderId="10" xfId="0" applyNumberFormat="1" applyBorder="1" applyAlignment="1" applyProtection="1">
      <alignment horizontal="right"/>
      <protection locked="0"/>
    </xf>
    <xf numFmtId="3" fontId="0" fillId="0" borderId="11" xfId="0" applyNumberFormat="1" applyBorder="1" applyAlignment="1" applyProtection="1">
      <alignment horizontal="right"/>
      <protection locked="0"/>
    </xf>
    <xf numFmtId="10" fontId="0" fillId="0" borderId="22" xfId="0" applyNumberFormat="1" applyBorder="1" applyAlignment="1">
      <alignment horizontal="right"/>
    </xf>
    <xf numFmtId="0" fontId="36" fillId="0" borderId="0" xfId="0" applyFont="1"/>
    <xf numFmtId="0" fontId="0" fillId="0" borderId="0" xfId="0" applyAlignment="1">
      <alignment wrapText="1"/>
    </xf>
    <xf numFmtId="0" fontId="38" fillId="0" borderId="70" xfId="0" applyFont="1" applyBorder="1" applyAlignment="1">
      <alignment wrapText="1"/>
    </xf>
    <xf numFmtId="0" fontId="38" fillId="0" borderId="35" xfId="0" applyFont="1" applyBorder="1" applyAlignment="1">
      <alignment wrapText="1"/>
    </xf>
    <xf numFmtId="0" fontId="39" fillId="0" borderId="76" xfId="0" applyFont="1" applyBorder="1" applyAlignment="1">
      <alignment horizontal="center" wrapText="1"/>
    </xf>
    <xf numFmtId="0" fontId="40" fillId="0" borderId="0" xfId="0" applyFont="1" applyAlignment="1">
      <alignment horizontal="right"/>
    </xf>
    <xf numFmtId="0" fontId="40" fillId="0" borderId="0" xfId="0" applyFont="1"/>
    <xf numFmtId="0" fontId="40" fillId="0" borderId="26" xfId="0" applyFont="1" applyBorder="1" applyAlignment="1">
      <alignment horizontal="right" vertical="center"/>
    </xf>
    <xf numFmtId="0" fontId="0" fillId="0" borderId="27" xfId="0" applyBorder="1"/>
    <xf numFmtId="0" fontId="0" fillId="0" borderId="28" xfId="0" applyBorder="1"/>
    <xf numFmtId="0" fontId="0" fillId="0" borderId="79" xfId="0" applyBorder="1"/>
    <xf numFmtId="0" fontId="0" fillId="0" borderId="68" xfId="0" applyBorder="1"/>
    <xf numFmtId="0" fontId="40" fillId="0" borderId="67" xfId="0" applyFont="1" applyBorder="1" applyAlignment="1">
      <alignment horizontal="center" vertical="center" wrapText="1"/>
    </xf>
    <xf numFmtId="0" fontId="40" fillId="0" borderId="80" xfId="0" applyFont="1" applyBorder="1" applyAlignment="1">
      <alignment horizontal="center" vertical="center" wrapText="1"/>
    </xf>
    <xf numFmtId="0" fontId="40" fillId="0" borderId="9" xfId="0" applyFont="1" applyBorder="1" applyAlignment="1">
      <alignment vertical="center"/>
    </xf>
    <xf numFmtId="0" fontId="41" fillId="0" borderId="0" xfId="0" applyFont="1"/>
    <xf numFmtId="0" fontId="41" fillId="0" borderId="10" xfId="0" applyFont="1" applyBorder="1"/>
    <xf numFmtId="0" fontId="41" fillId="0" borderId="11" xfId="0" applyFont="1" applyBorder="1"/>
    <xf numFmtId="0" fontId="32" fillId="0" borderId="9" xfId="0" applyFont="1" applyBorder="1" applyAlignment="1">
      <alignment vertical="center"/>
    </xf>
    <xf numFmtId="3" fontId="0" fillId="0" borderId="10" xfId="0" applyNumberFormat="1" applyBorder="1"/>
    <xf numFmtId="3" fontId="0" fillId="0" borderId="11" xfId="0" applyNumberFormat="1" applyBorder="1"/>
    <xf numFmtId="3" fontId="42" fillId="0" borderId="0" xfId="3" applyNumberFormat="1" applyFont="1"/>
    <xf numFmtId="0" fontId="40" fillId="0" borderId="16" xfId="0" applyFont="1" applyBorder="1" applyAlignment="1">
      <alignment vertical="center"/>
    </xf>
    <xf numFmtId="0" fontId="0" fillId="0" borderId="17" xfId="0" applyBorder="1"/>
    <xf numFmtId="3" fontId="0" fillId="0" borderId="11" xfId="0" applyNumberFormat="1" applyBorder="1" applyAlignment="1">
      <alignment horizontal="center" vertical="center"/>
    </xf>
    <xf numFmtId="0" fontId="32" fillId="0" borderId="16" xfId="0" applyFont="1" applyBorder="1" applyAlignment="1">
      <alignment vertical="center"/>
    </xf>
    <xf numFmtId="0" fontId="0" fillId="0" borderId="17" xfId="0" applyBorder="1" applyAlignment="1">
      <alignment vertical="center"/>
    </xf>
    <xf numFmtId="3" fontId="1" fillId="0" borderId="19" xfId="1" applyNumberFormat="1" applyBorder="1" applyAlignment="1" applyProtection="1">
      <alignment vertical="center"/>
      <protection locked="0"/>
    </xf>
    <xf numFmtId="3" fontId="0" fillId="0" borderId="0" xfId="0" applyNumberFormat="1" applyAlignment="1">
      <alignment vertical="center"/>
    </xf>
    <xf numFmtId="0" fontId="40" fillId="0" borderId="20" xfId="0" applyFont="1" applyBorder="1" applyAlignment="1">
      <alignment vertical="center"/>
    </xf>
    <xf numFmtId="0" fontId="0" fillId="0" borderId="21" xfId="0" applyBorder="1"/>
    <xf numFmtId="3" fontId="0" fillId="0" borderId="21" xfId="0" applyNumberFormat="1" applyBorder="1" applyAlignment="1">
      <alignment vertical="center"/>
    </xf>
    <xf numFmtId="0" fontId="40" fillId="0" borderId="81" xfId="0" applyFont="1" applyBorder="1"/>
    <xf numFmtId="0" fontId="0" fillId="0" borderId="81" xfId="0" applyBorder="1"/>
    <xf numFmtId="3" fontId="0" fillId="0" borderId="11" xfId="0" applyNumberFormat="1" applyBorder="1" applyAlignment="1">
      <alignment vertical="center"/>
    </xf>
    <xf numFmtId="0" fontId="0" fillId="0" borderId="24" xfId="0" applyBorder="1"/>
    <xf numFmtId="3" fontId="0" fillId="0" borderId="24" xfId="0" applyNumberFormat="1" applyBorder="1"/>
    <xf numFmtId="3" fontId="0" fillId="0" borderId="14" xfId="0" applyNumberFormat="1" applyBorder="1"/>
    <xf numFmtId="3" fontId="1" fillId="0" borderId="15" xfId="1" applyNumberFormat="1" applyBorder="1" applyAlignment="1">
      <alignment vertical="center"/>
    </xf>
    <xf numFmtId="0" fontId="0" fillId="0" borderId="21" xfId="0" applyBorder="1" applyAlignment="1">
      <alignment vertical="center"/>
    </xf>
    <xf numFmtId="0" fontId="22" fillId="0" borderId="0" xfId="0" applyFont="1"/>
    <xf numFmtId="0" fontId="21" fillId="0" borderId="0" xfId="4" applyFont="1" applyProtection="1">
      <protection locked="0"/>
    </xf>
    <xf numFmtId="0" fontId="21" fillId="0" borderId="0" xfId="4" applyFont="1"/>
    <xf numFmtId="0" fontId="21" fillId="0" borderId="0" xfId="4" applyFont="1" applyAlignment="1" applyProtection="1">
      <alignment horizontal="right"/>
      <protection locked="0"/>
    </xf>
    <xf numFmtId="0" fontId="21" fillId="0" borderId="0" xfId="4" applyFont="1" applyAlignment="1">
      <alignment horizontal="right"/>
    </xf>
    <xf numFmtId="0" fontId="32" fillId="0" borderId="9" xfId="4" applyFont="1" applyBorder="1" applyAlignment="1">
      <alignment vertical="center"/>
    </xf>
    <xf numFmtId="0" fontId="21" fillId="0" borderId="0" xfId="4" applyFont="1" applyAlignment="1">
      <alignment vertical="center"/>
    </xf>
    <xf numFmtId="3" fontId="21" fillId="0" borderId="10" xfId="4" applyNumberFormat="1" applyFont="1" applyBorder="1" applyAlignment="1">
      <alignment horizontal="right" vertical="center"/>
    </xf>
    <xf numFmtId="3" fontId="21" fillId="0" borderId="19" xfId="4" applyNumberFormat="1" applyFont="1" applyBorder="1" applyAlignment="1" applyProtection="1">
      <alignment horizontal="right" vertical="center"/>
      <protection locked="0"/>
    </xf>
    <xf numFmtId="3" fontId="21" fillId="0" borderId="10" xfId="4" applyNumberFormat="1" applyFont="1" applyBorder="1" applyAlignment="1">
      <alignment horizontal="right"/>
    </xf>
    <xf numFmtId="3" fontId="21" fillId="0" borderId="19" xfId="4" applyNumberFormat="1" applyFont="1" applyBorder="1" applyAlignment="1">
      <alignment horizontal="right"/>
    </xf>
    <xf numFmtId="0" fontId="21" fillId="0" borderId="9" xfId="4" applyFont="1" applyBorder="1"/>
    <xf numFmtId="3" fontId="21" fillId="0" borderId="10" xfId="4" applyNumberFormat="1" applyFont="1" applyBorder="1" applyAlignment="1" applyProtection="1">
      <alignment horizontal="right"/>
      <protection locked="0"/>
    </xf>
    <xf numFmtId="3" fontId="21" fillId="0" borderId="11" xfId="4" applyNumberFormat="1" applyFont="1" applyBorder="1" applyAlignment="1">
      <alignment horizontal="right"/>
    </xf>
    <xf numFmtId="3" fontId="21" fillId="0" borderId="36" xfId="4" applyNumberFormat="1" applyFont="1" applyBorder="1" applyAlignment="1">
      <alignment horizontal="center" vertical="center"/>
    </xf>
    <xf numFmtId="3" fontId="21" fillId="0" borderId="19" xfId="4" applyNumberFormat="1" applyFont="1" applyBorder="1" applyAlignment="1">
      <alignment horizontal="right" vertical="center"/>
    </xf>
    <xf numFmtId="3" fontId="22" fillId="0" borderId="0" xfId="0" applyNumberFormat="1" applyFont="1"/>
    <xf numFmtId="3" fontId="21" fillId="0" borderId="19" xfId="5" applyNumberFormat="1" applyFont="1" applyBorder="1" applyAlignment="1">
      <alignment horizontal="right"/>
    </xf>
    <xf numFmtId="0" fontId="21" fillId="0" borderId="42" xfId="4" applyFont="1" applyBorder="1" applyAlignment="1" applyProtection="1">
      <alignment horizontal="right"/>
      <protection locked="0"/>
    </xf>
    <xf numFmtId="0" fontId="21" fillId="0" borderId="0" xfId="4" applyFont="1" applyAlignment="1">
      <alignment horizontal="center"/>
    </xf>
    <xf numFmtId="3" fontId="21" fillId="0" borderId="10" xfId="4" applyNumberFormat="1" applyFont="1" applyBorder="1" applyAlignment="1">
      <alignment horizontal="center"/>
    </xf>
    <xf numFmtId="3" fontId="21" fillId="0" borderId="15" xfId="4" applyNumberFormat="1" applyFont="1" applyBorder="1" applyAlignment="1" applyProtection="1">
      <alignment horizontal="right" vertical="center"/>
      <protection locked="0"/>
    </xf>
    <xf numFmtId="0" fontId="32" fillId="0" borderId="20" xfId="4" applyFont="1" applyBorder="1" applyAlignment="1">
      <alignment vertical="center"/>
    </xf>
    <xf numFmtId="0" fontId="21" fillId="0" borderId="21" xfId="4" applyFont="1" applyBorder="1" applyAlignment="1">
      <alignment vertical="center"/>
    </xf>
    <xf numFmtId="3" fontId="21" fillId="0" borderId="61" xfId="4" applyNumberFormat="1" applyFont="1" applyBorder="1" applyAlignment="1">
      <alignment horizontal="center" vertical="center"/>
    </xf>
    <xf numFmtId="3" fontId="21" fillId="0" borderId="63" xfId="5" applyNumberFormat="1" applyFont="1" applyBorder="1" applyAlignment="1">
      <alignment horizontal="right" vertical="center"/>
    </xf>
    <xf numFmtId="0" fontId="21" fillId="0" borderId="81" xfId="4" applyFont="1" applyBorder="1"/>
    <xf numFmtId="0" fontId="21" fillId="0" borderId="81" xfId="4" applyFont="1" applyBorder="1" applyAlignment="1">
      <alignment horizontal="right"/>
    </xf>
    <xf numFmtId="3" fontId="21" fillId="0" borderId="11" xfId="4" applyNumberFormat="1" applyFont="1" applyBorder="1" applyAlignment="1" applyProtection="1">
      <alignment horizontal="right" vertical="center"/>
      <protection locked="0"/>
    </xf>
    <xf numFmtId="3" fontId="21" fillId="0" borderId="13" xfId="4" applyNumberFormat="1" applyFont="1" applyBorder="1" applyAlignment="1" applyProtection="1">
      <alignment horizontal="right"/>
      <protection locked="0"/>
    </xf>
    <xf numFmtId="3" fontId="21" fillId="0" borderId="10" xfId="4" applyNumberFormat="1" applyFont="1" applyBorder="1" applyAlignment="1">
      <alignment horizontal="center" vertical="center"/>
    </xf>
    <xf numFmtId="3" fontId="21" fillId="0" borderId="11" xfId="4" applyNumberFormat="1" applyFont="1" applyBorder="1" applyAlignment="1">
      <alignment horizontal="right" vertical="center"/>
    </xf>
    <xf numFmtId="0" fontId="32" fillId="0" borderId="0" xfId="4" applyFont="1" applyAlignment="1">
      <alignment vertical="center"/>
    </xf>
    <xf numFmtId="3" fontId="21" fillId="0" borderId="15" xfId="4" applyNumberFormat="1" applyFont="1" applyBorder="1" applyAlignment="1">
      <alignment horizontal="right" vertical="center"/>
    </xf>
    <xf numFmtId="3" fontId="21" fillId="0" borderId="61" xfId="4" applyNumberFormat="1" applyFont="1" applyBorder="1" applyAlignment="1">
      <alignment horizontal="right" vertical="center"/>
    </xf>
    <xf numFmtId="3" fontId="21" fillId="0" borderId="63" xfId="4" applyNumberFormat="1" applyFont="1" applyBorder="1" applyAlignment="1">
      <alignment horizontal="right" vertical="center"/>
    </xf>
    <xf numFmtId="0" fontId="21" fillId="0" borderId="0" xfId="0" applyFont="1" applyAlignment="1">
      <alignment horizontal="right"/>
    </xf>
    <xf numFmtId="3" fontId="21" fillId="0" borderId="0" xfId="1" applyNumberFormat="1" applyFont="1" applyAlignment="1" applyProtection="1">
      <alignment horizontal="left"/>
      <protection locked="0"/>
    </xf>
    <xf numFmtId="3" fontId="40" fillId="0" borderId="0" xfId="0" applyNumberFormat="1" applyFont="1" applyAlignment="1">
      <alignment horizontal="right"/>
    </xf>
    <xf numFmtId="3" fontId="40" fillId="0" borderId="0" xfId="0" applyNumberFormat="1" applyFont="1"/>
    <xf numFmtId="0" fontId="0" fillId="0" borderId="9" xfId="0" applyBorder="1" applyAlignment="1">
      <alignment vertical="center"/>
    </xf>
    <xf numFmtId="3" fontId="21" fillId="0" borderId="14" xfId="1" applyNumberFormat="1" applyFont="1" applyBorder="1" applyAlignment="1" applyProtection="1">
      <alignment vertical="center"/>
      <protection locked="0"/>
    </xf>
    <xf numFmtId="3" fontId="1" fillId="0" borderId="14" xfId="1" applyNumberFormat="1" applyBorder="1" applyAlignment="1" applyProtection="1">
      <alignment vertical="center"/>
      <protection locked="0"/>
    </xf>
    <xf numFmtId="3" fontId="1" fillId="0" borderId="19" xfId="1" applyNumberFormat="1" applyBorder="1" applyAlignment="1">
      <alignment vertical="center"/>
    </xf>
    <xf numFmtId="3" fontId="0" fillId="0" borderId="19" xfId="0" applyNumberFormat="1" applyBorder="1" applyAlignment="1">
      <alignment vertical="center"/>
    </xf>
    <xf numFmtId="165" fontId="22" fillId="0" borderId="0" xfId="0" applyNumberFormat="1" applyFont="1"/>
    <xf numFmtId="0" fontId="44" fillId="0" borderId="0" xfId="0" applyFont="1" applyProtection="1">
      <protection locked="0"/>
    </xf>
    <xf numFmtId="0" fontId="44" fillId="0" borderId="0" xfId="0" applyFont="1" applyAlignment="1">
      <alignment wrapText="1"/>
    </xf>
    <xf numFmtId="0" fontId="43" fillId="0" borderId="81" xfId="0" applyFont="1" applyBorder="1" applyAlignment="1" applyProtection="1">
      <alignment horizontal="center" wrapText="1"/>
      <protection locked="0"/>
    </xf>
    <xf numFmtId="0" fontId="25" fillId="0" borderId="86" xfId="0" applyFont="1" applyBorder="1" applyAlignment="1">
      <alignment wrapText="1"/>
    </xf>
    <xf numFmtId="0" fontId="25" fillId="0" borderId="0" xfId="0" applyFont="1" applyAlignment="1">
      <alignment horizontal="left" wrapText="1"/>
    </xf>
    <xf numFmtId="0" fontId="24" fillId="0" borderId="0" xfId="0" applyFont="1" applyAlignment="1">
      <alignment wrapText="1"/>
    </xf>
    <xf numFmtId="0" fontId="24" fillId="0" borderId="88" xfId="0" applyFont="1" applyBorder="1" applyAlignment="1">
      <alignment wrapText="1"/>
    </xf>
    <xf numFmtId="0" fontId="25" fillId="0" borderId="81" xfId="0" applyFont="1" applyBorder="1" applyAlignment="1">
      <alignment horizontal="left" wrapText="1"/>
    </xf>
    <xf numFmtId="0" fontId="25" fillId="0" borderId="0" xfId="0" applyFont="1" applyAlignment="1">
      <alignment wrapText="1"/>
    </xf>
    <xf numFmtId="0" fontId="25" fillId="0" borderId="71" xfId="0" applyFont="1" applyBorder="1" applyAlignment="1">
      <alignment horizontal="center" vertical="center" wrapText="1"/>
    </xf>
    <xf numFmtId="0" fontId="25" fillId="0" borderId="70" xfId="0" applyFont="1" applyBorder="1" applyAlignment="1">
      <alignment wrapText="1"/>
    </xf>
    <xf numFmtId="0" fontId="24" fillId="0" borderId="7" xfId="0" applyFont="1" applyBorder="1" applyAlignment="1" applyProtection="1">
      <alignment horizontal="center" vertical="center" wrapText="1"/>
      <protection locked="0"/>
    </xf>
    <xf numFmtId="14" fontId="24" fillId="0" borderId="7" xfId="0" applyNumberFormat="1" applyFont="1" applyBorder="1" applyAlignment="1" applyProtection="1">
      <alignment horizontal="center" vertical="center" wrapText="1"/>
      <protection locked="0"/>
    </xf>
    <xf numFmtId="3" fontId="24" fillId="0" borderId="7" xfId="0" applyNumberFormat="1" applyFont="1" applyBorder="1" applyAlignment="1" applyProtection="1">
      <alignment horizontal="center" vertical="center" wrapText="1"/>
      <protection locked="0"/>
    </xf>
    <xf numFmtId="3" fontId="24" fillId="0" borderId="71" xfId="0" applyNumberFormat="1" applyFont="1" applyBorder="1" applyAlignment="1" applyProtection="1">
      <alignment horizontal="center" vertical="center" wrapText="1"/>
      <protection locked="0"/>
    </xf>
    <xf numFmtId="0" fontId="24" fillId="0" borderId="7" xfId="0" applyFont="1" applyBorder="1" applyAlignment="1" applyProtection="1">
      <alignment wrapText="1"/>
      <protection locked="0"/>
    </xf>
    <xf numFmtId="14" fontId="24" fillId="0" borderId="7" xfId="0" applyNumberFormat="1" applyFont="1" applyBorder="1" applyAlignment="1" applyProtection="1">
      <alignment wrapText="1"/>
      <protection locked="0"/>
    </xf>
    <xf numFmtId="3" fontId="24" fillId="0" borderId="7" xfId="0" applyNumberFormat="1" applyFont="1" applyBorder="1" applyAlignment="1" applyProtection="1">
      <alignment wrapText="1"/>
      <protection locked="0"/>
    </xf>
    <xf numFmtId="3" fontId="24" fillId="0" borderId="71" xfId="0" applyNumberFormat="1" applyFont="1" applyBorder="1" applyAlignment="1" applyProtection="1">
      <alignment wrapText="1"/>
      <protection locked="0"/>
    </xf>
    <xf numFmtId="0" fontId="24" fillId="0" borderId="36" xfId="0" applyFont="1" applyBorder="1" applyAlignment="1" applyProtection="1">
      <alignment wrapText="1"/>
      <protection locked="0"/>
    </xf>
    <xf numFmtId="14" fontId="24" fillId="0" borderId="36" xfId="0" applyNumberFormat="1" applyFont="1" applyBorder="1" applyAlignment="1" applyProtection="1">
      <alignment wrapText="1"/>
      <protection locked="0"/>
    </xf>
    <xf numFmtId="3" fontId="24" fillId="0" borderId="36" xfId="0" applyNumberFormat="1" applyFont="1" applyBorder="1" applyAlignment="1" applyProtection="1">
      <alignment wrapText="1"/>
      <protection locked="0"/>
    </xf>
    <xf numFmtId="3" fontId="24" fillId="0" borderId="38" xfId="0" applyNumberFormat="1" applyFont="1" applyBorder="1" applyAlignment="1" applyProtection="1">
      <alignment wrapText="1"/>
      <protection locked="0"/>
    </xf>
    <xf numFmtId="0" fontId="25" fillId="0" borderId="72" xfId="0" applyFont="1" applyBorder="1" applyAlignment="1">
      <alignment wrapText="1"/>
    </xf>
    <xf numFmtId="0" fontId="24" fillId="0" borderId="73" xfId="0" applyFont="1" applyBorder="1" applyAlignment="1" applyProtection="1">
      <alignment wrapText="1"/>
      <protection locked="0"/>
    </xf>
    <xf numFmtId="14" fontId="24" fillId="0" borderId="73" xfId="0" applyNumberFormat="1" applyFont="1" applyBorder="1" applyAlignment="1" applyProtection="1">
      <alignment wrapText="1"/>
      <protection locked="0"/>
    </xf>
    <xf numFmtId="3" fontId="24" fillId="0" borderId="73" xfId="0" applyNumberFormat="1" applyFont="1" applyBorder="1" applyAlignment="1" applyProtection="1">
      <alignment wrapText="1"/>
      <protection locked="0"/>
    </xf>
    <xf numFmtId="3" fontId="24" fillId="0" borderId="74" xfId="0" applyNumberFormat="1" applyFont="1" applyBorder="1" applyAlignment="1" applyProtection="1">
      <alignment wrapText="1"/>
      <protection locked="0"/>
    </xf>
    <xf numFmtId="0" fontId="24" fillId="0" borderId="0" xfId="0" applyFont="1" applyAlignment="1" applyProtection="1">
      <alignment wrapText="1"/>
      <protection locked="0"/>
    </xf>
    <xf numFmtId="14" fontId="24" fillId="0" borderId="0" xfId="0" applyNumberFormat="1" applyFont="1" applyAlignment="1" applyProtection="1">
      <alignment wrapText="1"/>
      <protection locked="0"/>
    </xf>
    <xf numFmtId="0" fontId="24" fillId="0" borderId="0" xfId="0" applyFont="1" applyAlignment="1" applyProtection="1">
      <alignment horizontal="left" wrapText="1"/>
      <protection locked="0"/>
    </xf>
    <xf numFmtId="3" fontId="24" fillId="0" borderId="0" xfId="0" applyNumberFormat="1" applyFont="1" applyAlignment="1" applyProtection="1">
      <alignment wrapText="1"/>
      <protection locked="0"/>
    </xf>
    <xf numFmtId="0" fontId="48" fillId="0" borderId="0" xfId="0" applyFont="1"/>
    <xf numFmtId="0" fontId="48" fillId="0" borderId="0" xfId="0" applyFont="1" applyAlignment="1">
      <alignment wrapText="1"/>
    </xf>
    <xf numFmtId="0" fontId="49" fillId="0" borderId="0" xfId="0" applyFont="1" applyAlignment="1">
      <alignment wrapText="1"/>
    </xf>
    <xf numFmtId="0" fontId="25" fillId="0" borderId="70" xfId="0" applyFont="1" applyBorder="1" applyAlignment="1">
      <alignment horizontal="center" vertical="center" wrapText="1"/>
    </xf>
    <xf numFmtId="0" fontId="24" fillId="0" borderId="0" xfId="0" applyFont="1" applyAlignment="1">
      <alignment horizontal="center" vertical="center" wrapText="1"/>
    </xf>
    <xf numFmtId="0" fontId="24" fillId="0" borderId="7" xfId="0" applyFont="1" applyBorder="1" applyProtection="1">
      <protection locked="0"/>
    </xf>
    <xf numFmtId="14" fontId="24" fillId="0" borderId="71" xfId="0" applyNumberFormat="1" applyFont="1" applyBorder="1" applyProtection="1">
      <protection locked="0"/>
    </xf>
    <xf numFmtId="14" fontId="24" fillId="0" borderId="7" xfId="0" applyNumberFormat="1" applyFont="1" applyBorder="1" applyProtection="1">
      <protection locked="0"/>
    </xf>
    <xf numFmtId="0" fontId="24" fillId="0" borderId="73" xfId="0" applyFont="1" applyBorder="1" applyProtection="1">
      <protection locked="0"/>
    </xf>
    <xf numFmtId="14" fontId="24" fillId="0" borderId="74" xfId="0" applyNumberFormat="1" applyFont="1" applyBorder="1" applyProtection="1">
      <protection locked="0"/>
    </xf>
    <xf numFmtId="0" fontId="25" fillId="0" borderId="17" xfId="0" applyFont="1" applyBorder="1" applyAlignment="1">
      <alignment wrapText="1"/>
    </xf>
    <xf numFmtId="0" fontId="24" fillId="0" borderId="24" xfId="0" applyFont="1" applyBorder="1" applyAlignment="1">
      <alignment wrapText="1"/>
    </xf>
    <xf numFmtId="0" fontId="24" fillId="0" borderId="24" xfId="0" applyFont="1" applyBorder="1" applyAlignment="1">
      <alignment horizontal="left" wrapText="1"/>
    </xf>
    <xf numFmtId="14" fontId="24" fillId="0" borderId="24" xfId="0" applyNumberFormat="1" applyFont="1" applyBorder="1" applyAlignment="1">
      <alignment wrapText="1"/>
    </xf>
    <xf numFmtId="0" fontId="24" fillId="0" borderId="0" xfId="0" applyFont="1" applyAlignment="1">
      <alignment horizontal="left" wrapText="1"/>
    </xf>
    <xf numFmtId="14" fontId="24" fillId="0" borderId="0" xfId="0" applyNumberFormat="1" applyFont="1" applyAlignment="1">
      <alignment wrapText="1"/>
    </xf>
    <xf numFmtId="0" fontId="25" fillId="0" borderId="70" xfId="0" applyFont="1" applyBorder="1"/>
    <xf numFmtId="0" fontId="25" fillId="0" borderId="7" xfId="0" applyFont="1" applyBorder="1" applyProtection="1">
      <protection locked="0"/>
    </xf>
    <xf numFmtId="14" fontId="25" fillId="0" borderId="71" xfId="0" applyNumberFormat="1" applyFont="1" applyBorder="1" applyAlignment="1" applyProtection="1">
      <alignment horizontal="left"/>
      <protection locked="0"/>
    </xf>
    <xf numFmtId="0" fontId="25" fillId="0" borderId="72" xfId="0" applyFont="1" applyBorder="1"/>
    <xf numFmtId="14" fontId="25" fillId="0" borderId="74" xfId="0" applyNumberFormat="1" applyFont="1" applyBorder="1" applyAlignment="1" applyProtection="1">
      <alignment horizontal="left"/>
      <protection locked="0"/>
    </xf>
    <xf numFmtId="0" fontId="25" fillId="0" borderId="7" xfId="0" applyFont="1" applyBorder="1" applyAlignment="1">
      <alignment wrapText="1"/>
    </xf>
    <xf numFmtId="0" fontId="25" fillId="0" borderId="7" xfId="0" applyFont="1" applyBorder="1" applyAlignment="1" applyProtection="1">
      <alignment wrapText="1"/>
      <protection locked="0"/>
    </xf>
    <xf numFmtId="14" fontId="24" fillId="0" borderId="71" xfId="0" applyNumberFormat="1" applyFont="1" applyBorder="1" applyAlignment="1" applyProtection="1">
      <alignment wrapText="1"/>
      <protection locked="0"/>
    </xf>
    <xf numFmtId="0" fontId="25" fillId="0" borderId="73" xfId="0" applyFont="1" applyBorder="1" applyAlignment="1" applyProtection="1">
      <alignment wrapText="1"/>
      <protection locked="0"/>
    </xf>
    <xf numFmtId="14" fontId="24" fillId="0" borderId="74" xfId="0" applyNumberFormat="1" applyFont="1" applyBorder="1" applyAlignment="1" applyProtection="1">
      <alignment wrapText="1"/>
      <protection locked="0"/>
    </xf>
    <xf numFmtId="0" fontId="25" fillId="0" borderId="13" xfId="0" applyFont="1" applyBorder="1" applyAlignment="1" applyProtection="1">
      <alignment wrapText="1"/>
      <protection locked="0"/>
    </xf>
    <xf numFmtId="0" fontId="25" fillId="0" borderId="71" xfId="0" applyFont="1" applyBorder="1" applyAlignment="1">
      <alignment horizontal="center" wrapText="1"/>
    </xf>
    <xf numFmtId="0" fontId="24" fillId="0" borderId="70" xfId="0" applyFont="1" applyBorder="1" applyAlignment="1" applyProtection="1">
      <alignment wrapText="1"/>
      <protection locked="0"/>
    </xf>
    <xf numFmtId="0" fontId="24" fillId="0" borderId="71" xfId="0" applyFont="1" applyBorder="1" applyAlignment="1" applyProtection="1">
      <alignment wrapText="1"/>
      <protection locked="0"/>
    </xf>
    <xf numFmtId="0" fontId="25" fillId="0" borderId="71" xfId="0" applyFont="1" applyBorder="1" applyAlignment="1" applyProtection="1">
      <alignment wrapText="1"/>
      <protection locked="0"/>
    </xf>
    <xf numFmtId="0" fontId="24" fillId="0" borderId="72" xfId="0" applyFont="1" applyBorder="1" applyAlignment="1" applyProtection="1">
      <alignment wrapText="1"/>
      <protection locked="0"/>
    </xf>
    <xf numFmtId="0" fontId="25" fillId="0" borderId="74" xfId="0" applyFont="1" applyBorder="1" applyAlignment="1" applyProtection="1">
      <alignment wrapText="1"/>
      <protection locked="0"/>
    </xf>
    <xf numFmtId="0" fontId="25" fillId="0" borderId="0" xfId="0" applyFont="1" applyAlignment="1">
      <alignment horizontal="center" wrapText="1"/>
    </xf>
    <xf numFmtId="3" fontId="24" fillId="0" borderId="0" xfId="0" applyNumberFormat="1" applyFont="1"/>
    <xf numFmtId="0" fontId="24" fillId="0" borderId="70" xfId="0" applyFont="1" applyBorder="1" applyAlignment="1">
      <alignment wrapText="1"/>
    </xf>
    <xf numFmtId="0" fontId="24" fillId="0" borderId="72" xfId="0" applyFont="1" applyBorder="1" applyAlignment="1">
      <alignment wrapText="1"/>
    </xf>
    <xf numFmtId="0" fontId="25" fillId="0" borderId="7" xfId="0" applyFont="1" applyBorder="1" applyAlignment="1">
      <alignment horizontal="center" wrapText="1"/>
    </xf>
    <xf numFmtId="0" fontId="25" fillId="0" borderId="7" xfId="0" applyFont="1" applyBorder="1" applyAlignment="1" applyProtection="1">
      <alignment horizontal="left" wrapText="1"/>
      <protection locked="0"/>
    </xf>
    <xf numFmtId="0" fontId="25" fillId="0" borderId="73" xfId="0" applyFont="1" applyBorder="1" applyAlignment="1" applyProtection="1">
      <alignment horizontal="left" wrapText="1"/>
      <protection locked="0"/>
    </xf>
    <xf numFmtId="0" fontId="24" fillId="0" borderId="74" xfId="0" applyFont="1" applyBorder="1" applyAlignment="1" applyProtection="1">
      <alignment wrapText="1"/>
      <protection locked="0"/>
    </xf>
    <xf numFmtId="0" fontId="24" fillId="0" borderId="94" xfId="0" applyFont="1" applyBorder="1" applyAlignment="1">
      <alignment wrapText="1"/>
    </xf>
    <xf numFmtId="0" fontId="24" fillId="0" borderId="96" xfId="0" applyFont="1" applyBorder="1" applyAlignment="1">
      <alignment wrapText="1"/>
    </xf>
    <xf numFmtId="3" fontId="50" fillId="0" borderId="0" xfId="6" applyNumberFormat="1" applyFont="1"/>
    <xf numFmtId="3" fontId="51" fillId="0" borderId="0" xfId="6" applyNumberFormat="1" applyFont="1"/>
    <xf numFmtId="3" fontId="51" fillId="0" borderId="0" xfId="0" applyNumberFormat="1" applyFont="1"/>
    <xf numFmtId="3" fontId="17" fillId="0" borderId="7" xfId="0" applyNumberFormat="1" applyFont="1" applyBorder="1" applyAlignment="1">
      <alignment horizontal="right" vertical="center"/>
    </xf>
    <xf numFmtId="3" fontId="17" fillId="0" borderId="8" xfId="0" applyNumberFormat="1" applyFont="1" applyBorder="1" applyAlignment="1">
      <alignment horizontal="right" vertical="center"/>
    </xf>
    <xf numFmtId="3" fontId="50" fillId="0" borderId="0" xfId="0" applyNumberFormat="1" applyFont="1"/>
    <xf numFmtId="3" fontId="17" fillId="0" borderId="18" xfId="0" applyNumberFormat="1" applyFont="1" applyBorder="1" applyAlignment="1">
      <alignment horizontal="right" vertical="center"/>
    </xf>
    <xf numFmtId="3" fontId="15" fillId="0" borderId="22" xfId="0" applyNumberFormat="1" applyFont="1" applyBorder="1" applyAlignment="1" applyProtection="1">
      <alignment horizontal="right" vertical="center"/>
      <protection locked="0"/>
    </xf>
    <xf numFmtId="3" fontId="15" fillId="0" borderId="0" xfId="0" applyNumberFormat="1" applyFont="1" applyAlignment="1">
      <alignment horizontal="right" vertical="center"/>
    </xf>
    <xf numFmtId="3" fontId="18" fillId="0" borderId="2" xfId="0" applyNumberFormat="1" applyFont="1" applyBorder="1" applyAlignment="1">
      <alignment horizontal="center" vertical="center" wrapText="1"/>
    </xf>
    <xf numFmtId="3" fontId="18" fillId="0" borderId="3" xfId="0" applyNumberFormat="1" applyFont="1" applyBorder="1" applyAlignment="1">
      <alignment horizontal="center" vertical="center" wrapText="1"/>
    </xf>
    <xf numFmtId="3" fontId="17" fillId="0" borderId="18" xfId="0" applyNumberFormat="1" applyFont="1" applyBorder="1" applyAlignment="1">
      <alignment horizontal="right"/>
    </xf>
    <xf numFmtId="3" fontId="15" fillId="0" borderId="22" xfId="0" applyNumberFormat="1" applyFont="1" applyBorder="1" applyAlignment="1">
      <alignment horizontal="right" vertical="center"/>
    </xf>
    <xf numFmtId="0" fontId="13" fillId="0" borderId="0" xfId="0" applyFont="1" applyAlignment="1">
      <alignment horizontal="right"/>
    </xf>
    <xf numFmtId="0" fontId="14" fillId="0" borderId="0" xfId="0" applyFont="1" applyAlignment="1" applyProtection="1">
      <alignment horizontal="left"/>
      <protection locked="0"/>
    </xf>
    <xf numFmtId="0" fontId="13" fillId="0" borderId="0" xfId="0" applyFont="1"/>
    <xf numFmtId="0" fontId="18" fillId="0" borderId="0" xfId="0" applyFont="1"/>
    <xf numFmtId="0" fontId="17" fillId="0" borderId="0" xfId="0" applyFont="1"/>
    <xf numFmtId="0" fontId="15" fillId="0" borderId="25" xfId="0" applyFont="1" applyBorder="1" applyAlignment="1">
      <alignment wrapText="1"/>
    </xf>
    <xf numFmtId="0" fontId="15" fillId="0" borderId="0" xfId="0" applyFont="1" applyAlignment="1">
      <alignment wrapText="1"/>
    </xf>
    <xf numFmtId="0" fontId="15" fillId="0" borderId="9" xfId="0" applyFont="1" applyBorder="1" applyAlignment="1">
      <alignment wrapText="1"/>
    </xf>
    <xf numFmtId="0" fontId="15" fillId="0" borderId="7"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9" xfId="0" applyFont="1" applyBorder="1"/>
    <xf numFmtId="3" fontId="17" fillId="0" borderId="19" xfId="0" applyNumberFormat="1" applyFont="1" applyBorder="1" applyAlignment="1">
      <alignment horizontal="right"/>
    </xf>
    <xf numFmtId="3" fontId="15" fillId="0" borderId="13" xfId="0" applyNumberFormat="1" applyFont="1" applyBorder="1" applyAlignment="1" applyProtection="1">
      <alignment horizontal="right"/>
      <protection locked="0"/>
    </xf>
    <xf numFmtId="3" fontId="17" fillId="0" borderId="15" xfId="0" applyNumberFormat="1" applyFont="1" applyBorder="1" applyAlignment="1">
      <alignment horizontal="right"/>
    </xf>
    <xf numFmtId="0" fontId="17" fillId="0" borderId="9" xfId="0" applyFont="1" applyBorder="1" applyAlignment="1">
      <alignment horizontal="left" vertical="center" wrapText="1" indent="1"/>
    </xf>
    <xf numFmtId="3" fontId="17" fillId="0" borderId="10" xfId="0" applyNumberFormat="1" applyFont="1" applyBorder="1" applyAlignment="1">
      <alignment horizontal="right" vertical="center"/>
    </xf>
    <xf numFmtId="3" fontId="17" fillId="0" borderId="19" xfId="0" applyNumberFormat="1" applyFont="1" applyBorder="1" applyAlignment="1">
      <alignment horizontal="right" vertical="center"/>
    </xf>
    <xf numFmtId="0" fontId="17" fillId="0" borderId="0" xfId="0" applyFont="1" applyAlignment="1">
      <alignment vertical="center"/>
    </xf>
    <xf numFmtId="3" fontId="15" fillId="0" borderId="10" xfId="0" applyNumberFormat="1" applyFont="1" applyBorder="1" applyAlignment="1">
      <alignment horizontal="right"/>
    </xf>
    <xf numFmtId="3" fontId="17" fillId="0" borderId="11" xfId="0" applyNumberFormat="1" applyFont="1" applyBorder="1" applyAlignment="1">
      <alignment horizontal="right"/>
    </xf>
    <xf numFmtId="0" fontId="17" fillId="0" borderId="9" xfId="0" applyFont="1" applyBorder="1"/>
    <xf numFmtId="3" fontId="17" fillId="0" borderId="7" xfId="0" applyNumberFormat="1" applyFont="1" applyBorder="1" applyAlignment="1">
      <alignment horizontal="right"/>
    </xf>
    <xf numFmtId="0" fontId="17" fillId="0" borderId="20" xfId="0" applyFont="1" applyBorder="1" applyAlignment="1">
      <alignment vertical="center"/>
    </xf>
    <xf numFmtId="3" fontId="17" fillId="0" borderId="40" xfId="0" applyNumberFormat="1" applyFont="1" applyBorder="1" applyAlignment="1">
      <alignment horizontal="right" vertical="center"/>
    </xf>
    <xf numFmtId="3" fontId="17" fillId="0" borderId="54" xfId="0" applyNumberFormat="1" applyFont="1" applyBorder="1" applyAlignment="1">
      <alignment horizontal="right" vertical="center"/>
    </xf>
    <xf numFmtId="0" fontId="52" fillId="0" borderId="0" xfId="0" applyFont="1"/>
    <xf numFmtId="3" fontId="52" fillId="0" borderId="0" xfId="0" applyNumberFormat="1" applyFont="1"/>
    <xf numFmtId="3" fontId="53" fillId="0" borderId="0" xfId="0" applyNumberFormat="1" applyFont="1"/>
    <xf numFmtId="0" fontId="17" fillId="0" borderId="9" xfId="0" applyFont="1" applyBorder="1" applyAlignment="1">
      <alignment vertical="center"/>
    </xf>
    <xf numFmtId="3" fontId="17" fillId="0" borderId="36" xfId="0" applyNumberFormat="1" applyFont="1" applyBorder="1" applyAlignment="1">
      <alignment horizontal="right" vertical="center"/>
    </xf>
    <xf numFmtId="3" fontId="17" fillId="0" borderId="14" xfId="0" applyNumberFormat="1" applyFont="1" applyBorder="1" applyAlignment="1">
      <alignment horizontal="right" vertical="center"/>
    </xf>
    <xf numFmtId="0" fontId="15" fillId="0" borderId="9" xfId="0" applyFont="1" applyBorder="1" applyAlignment="1">
      <alignment horizontal="left" wrapText="1"/>
    </xf>
    <xf numFmtId="0" fontId="53" fillId="0" borderId="0" xfId="0" applyFont="1"/>
    <xf numFmtId="3" fontId="52" fillId="0" borderId="0" xfId="7" applyNumberFormat="1" applyFont="1"/>
    <xf numFmtId="3" fontId="53" fillId="0" borderId="0" xfId="7" applyNumberFormat="1" applyFont="1"/>
    <xf numFmtId="0" fontId="17" fillId="0" borderId="0" xfId="7" applyFont="1"/>
    <xf numFmtId="0" fontId="52" fillId="0" borderId="0" xfId="7" applyFont="1"/>
    <xf numFmtId="0" fontId="15" fillId="0" borderId="0" xfId="7" applyFont="1"/>
    <xf numFmtId="0" fontId="14" fillId="0" borderId="0" xfId="0" applyFont="1" applyAlignment="1">
      <alignment horizontal="left"/>
    </xf>
    <xf numFmtId="0" fontId="13" fillId="0" borderId="45" xfId="0" applyFont="1" applyBorder="1" applyAlignment="1">
      <alignment vertical="center"/>
    </xf>
    <xf numFmtId="0" fontId="14" fillId="0" borderId="46" xfId="0" applyFont="1" applyBorder="1"/>
    <xf numFmtId="0" fontId="14" fillId="0" borderId="47" xfId="0" applyFont="1" applyBorder="1"/>
    <xf numFmtId="0" fontId="14" fillId="0" borderId="9" xfId="0" applyFont="1" applyBorder="1"/>
    <xf numFmtId="3" fontId="14" fillId="0" borderId="11" xfId="0" applyNumberFormat="1" applyFont="1" applyBorder="1" applyProtection="1">
      <protection locked="0"/>
    </xf>
    <xf numFmtId="0" fontId="14" fillId="0" borderId="16" xfId="0" applyFont="1" applyBorder="1" applyAlignment="1">
      <alignment vertical="center"/>
    </xf>
    <xf numFmtId="0" fontId="13" fillId="0" borderId="17" xfId="0" applyFont="1" applyBorder="1" applyAlignment="1">
      <alignment vertical="center"/>
    </xf>
    <xf numFmtId="0" fontId="14" fillId="0" borderId="17" xfId="0" applyFont="1" applyBorder="1" applyAlignment="1">
      <alignment vertical="center"/>
    </xf>
    <xf numFmtId="3" fontId="14" fillId="0" borderId="8" xfId="0" applyNumberFormat="1"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4" fillId="0" borderId="10" xfId="0" applyFont="1" applyBorder="1"/>
    <xf numFmtId="3" fontId="14" fillId="0" borderId="10" xfId="0" applyNumberFormat="1" applyFont="1" applyBorder="1" applyProtection="1">
      <protection locked="0"/>
    </xf>
    <xf numFmtId="0" fontId="14" fillId="0" borderId="13" xfId="0" applyFont="1" applyBorder="1"/>
    <xf numFmtId="3" fontId="13" fillId="0" borderId="7" xfId="0" applyNumberFormat="1" applyFont="1" applyBorder="1" applyAlignment="1">
      <alignment vertical="center"/>
    </xf>
    <xf numFmtId="3" fontId="13" fillId="0" borderId="8" xfId="0" applyNumberFormat="1" applyFont="1" applyBorder="1" applyAlignment="1">
      <alignment vertical="center"/>
    </xf>
    <xf numFmtId="0" fontId="14" fillId="0" borderId="7" xfId="0" applyFont="1" applyBorder="1"/>
    <xf numFmtId="3" fontId="13" fillId="0" borderId="8" xfId="0" applyNumberFormat="1" applyFont="1" applyBorder="1"/>
    <xf numFmtId="0" fontId="13" fillId="0" borderId="48" xfId="0" applyFont="1" applyBorder="1" applyAlignment="1">
      <alignment vertical="center"/>
    </xf>
    <xf numFmtId="0" fontId="14" fillId="0" borderId="49" xfId="0" applyFont="1" applyBorder="1" applyAlignment="1">
      <alignment vertical="center"/>
    </xf>
    <xf numFmtId="0" fontId="14" fillId="0" borderId="40" xfId="0" applyFont="1" applyBorder="1" applyAlignment="1">
      <alignment vertical="center"/>
    </xf>
    <xf numFmtId="3" fontId="13" fillId="0" borderId="41" xfId="0" applyNumberFormat="1" applyFont="1" applyBorder="1" applyAlignment="1">
      <alignment vertical="center"/>
    </xf>
    <xf numFmtId="0" fontId="18" fillId="0" borderId="99" xfId="0" applyFont="1" applyBorder="1" applyAlignment="1">
      <alignment horizontal="justify" vertical="center" wrapText="1"/>
    </xf>
    <xf numFmtId="0" fontId="29" fillId="0" borderId="55"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57" xfId="0" applyFont="1" applyBorder="1" applyAlignment="1">
      <alignment horizontal="justify" wrapText="1"/>
    </xf>
    <xf numFmtId="0" fontId="27" fillId="0" borderId="7" xfId="0" applyFont="1" applyBorder="1" applyAlignment="1">
      <alignment horizontal="justify" wrapText="1"/>
    </xf>
    <xf numFmtId="0" fontId="27" fillId="0" borderId="7" xfId="0" applyFont="1" applyBorder="1" applyAlignment="1">
      <alignment horizontal="right" wrapText="1"/>
    </xf>
    <xf numFmtId="0" fontId="27" fillId="0" borderId="18" xfId="0" applyFont="1" applyBorder="1" applyAlignment="1">
      <alignment horizontal="right" wrapText="1"/>
    </xf>
    <xf numFmtId="0" fontId="27" fillId="0" borderId="73" xfId="0" applyFont="1" applyBorder="1" applyAlignment="1">
      <alignment horizontal="right" wrapText="1"/>
    </xf>
    <xf numFmtId="0" fontId="27" fillId="0" borderId="100" xfId="0" applyFont="1" applyBorder="1" applyAlignment="1">
      <alignment horizontal="right" wrapText="1"/>
    </xf>
    <xf numFmtId="0" fontId="27" fillId="0" borderId="13" xfId="0" applyFont="1" applyBorder="1" applyAlignment="1">
      <alignment horizontal="right" wrapText="1"/>
    </xf>
    <xf numFmtId="0" fontId="27" fillId="0" borderId="15" xfId="0" applyFont="1" applyBorder="1" applyAlignment="1">
      <alignment horizontal="right" wrapText="1"/>
    </xf>
    <xf numFmtId="0" fontId="27" fillId="0" borderId="18" xfId="0" applyFont="1" applyBorder="1" applyAlignment="1">
      <alignment horizontal="justify" wrapText="1"/>
    </xf>
    <xf numFmtId="0" fontId="18" fillId="0" borderId="0" xfId="0" applyFont="1" applyAlignment="1">
      <alignment vertical="center"/>
    </xf>
    <xf numFmtId="0" fontId="29" fillId="0" borderId="62" xfId="0" applyFont="1" applyBorder="1" applyAlignment="1">
      <alignment horizontal="justify" wrapText="1"/>
    </xf>
    <xf numFmtId="0" fontId="29" fillId="0" borderId="40" xfId="0" applyFont="1" applyBorder="1" applyAlignment="1">
      <alignment horizontal="justify" wrapText="1"/>
    </xf>
    <xf numFmtId="0" fontId="29" fillId="0" borderId="40" xfId="0" applyFont="1" applyBorder="1" applyAlignment="1">
      <alignment horizontal="right" wrapText="1"/>
    </xf>
    <xf numFmtId="0" fontId="29" fillId="0" borderId="54" xfId="0" applyFont="1" applyBorder="1" applyAlignment="1">
      <alignment horizontal="right" wrapText="1"/>
    </xf>
    <xf numFmtId="3" fontId="14" fillId="0" borderId="13" xfId="0" applyNumberFormat="1" applyFont="1" applyBorder="1" applyProtection="1">
      <protection locked="0"/>
    </xf>
    <xf numFmtId="3" fontId="14" fillId="0" borderId="32" xfId="0" applyNumberFormat="1" applyFont="1" applyBorder="1" applyProtection="1">
      <protection locked="0"/>
    </xf>
    <xf numFmtId="3" fontId="14" fillId="0" borderId="8" xfId="0" applyNumberFormat="1" applyFont="1" applyBorder="1"/>
    <xf numFmtId="3" fontId="0" fillId="0" borderId="0" xfId="0" applyNumberFormat="1" applyAlignment="1" applyProtection="1">
      <alignment horizontal="left"/>
      <protection locked="0"/>
    </xf>
    <xf numFmtId="0" fontId="54" fillId="0" borderId="0" xfId="0" applyFont="1"/>
    <xf numFmtId="0" fontId="40" fillId="0" borderId="36" xfId="0" applyFont="1" applyBorder="1" applyAlignment="1">
      <alignment horizontal="center" vertical="center" wrapText="1"/>
    </xf>
    <xf numFmtId="0" fontId="18" fillId="0" borderId="102" xfId="0" applyFont="1" applyBorder="1" applyAlignment="1" applyProtection="1">
      <alignment horizontal="center" vertical="center"/>
      <protection locked="0"/>
    </xf>
    <xf numFmtId="0" fontId="0" fillId="0" borderId="104" xfId="0" applyBorder="1"/>
    <xf numFmtId="0" fontId="0" fillId="0" borderId="105" xfId="0" applyBorder="1"/>
    <xf numFmtId="3" fontId="0" fillId="0" borderId="105" xfId="0" applyNumberFormat="1" applyBorder="1" applyAlignment="1" applyProtection="1">
      <alignment horizontal="right"/>
      <protection locked="0"/>
    </xf>
    <xf numFmtId="3" fontId="0" fillId="0" borderId="105" xfId="0" applyNumberFormat="1" applyBorder="1" applyAlignment="1">
      <alignment horizontal="center"/>
    </xf>
    <xf numFmtId="3" fontId="18" fillId="0" borderId="106" xfId="0" applyNumberFormat="1" applyFont="1" applyBorder="1"/>
    <xf numFmtId="0" fontId="18" fillId="0" borderId="9" xfId="0" applyFont="1" applyBorder="1" applyAlignment="1">
      <alignment horizontal="center"/>
    </xf>
    <xf numFmtId="3" fontId="0" fillId="0" borderId="10" xfId="0" applyNumberFormat="1" applyBorder="1" applyAlignment="1">
      <alignment horizontal="center"/>
    </xf>
    <xf numFmtId="3" fontId="18" fillId="0" borderId="19" xfId="0" applyNumberFormat="1" applyFont="1" applyBorder="1"/>
    <xf numFmtId="0" fontId="18" fillId="0" borderId="9" xfId="0" applyFont="1" applyBorder="1" applyAlignment="1" applyProtection="1">
      <alignment horizontal="center"/>
      <protection locked="0"/>
    </xf>
    <xf numFmtId="0" fontId="0" fillId="0" borderId="16" xfId="0" applyBorder="1"/>
    <xf numFmtId="0" fontId="0" fillId="0" borderId="13" xfId="0" applyBorder="1"/>
    <xf numFmtId="3" fontId="0" fillId="0" borderId="13" xfId="0" applyNumberFormat="1" applyBorder="1" applyAlignment="1">
      <alignment horizontal="right"/>
    </xf>
    <xf numFmtId="3" fontId="0" fillId="0" borderId="13" xfId="0" applyNumberFormat="1" applyBorder="1" applyAlignment="1">
      <alignment horizontal="center"/>
    </xf>
    <xf numFmtId="3" fontId="18" fillId="0" borderId="15" xfId="0" applyNumberFormat="1" applyFont="1" applyBorder="1"/>
    <xf numFmtId="0" fontId="0" fillId="0" borderId="25" xfId="0" applyBorder="1"/>
    <xf numFmtId="3" fontId="21" fillId="0" borderId="10" xfId="0" applyNumberFormat="1" applyFont="1" applyBorder="1" applyAlignment="1">
      <alignment horizontal="center"/>
    </xf>
    <xf numFmtId="3" fontId="21" fillId="0" borderId="13" xfId="0" applyNumberFormat="1" applyFont="1" applyBorder="1" applyAlignment="1">
      <alignment horizontal="center"/>
    </xf>
    <xf numFmtId="3" fontId="21" fillId="0" borderId="10" xfId="0" applyNumberFormat="1" applyFont="1" applyBorder="1" applyAlignment="1" applyProtection="1">
      <alignment horizontal="right"/>
      <protection locked="0"/>
    </xf>
    <xf numFmtId="0" fontId="0" fillId="0" borderId="20" xfId="0" applyBorder="1"/>
    <xf numFmtId="3" fontId="0" fillId="0" borderId="61" xfId="0" applyNumberFormat="1" applyBorder="1" applyAlignment="1">
      <alignment horizontal="right"/>
    </xf>
    <xf numFmtId="3" fontId="18" fillId="0" borderId="22" xfId="0" applyNumberFormat="1" applyFont="1" applyBorder="1" applyAlignment="1">
      <alignment horizontal="right"/>
    </xf>
    <xf numFmtId="3" fontId="0" fillId="0" borderId="105" xfId="0" applyNumberFormat="1" applyBorder="1" applyAlignment="1">
      <alignment horizontal="right"/>
    </xf>
    <xf numFmtId="3" fontId="0" fillId="0" borderId="36" xfId="0" applyNumberFormat="1" applyBorder="1" applyAlignment="1">
      <alignment horizontal="right"/>
    </xf>
    <xf numFmtId="0" fontId="55" fillId="0" borderId="0" xfId="0" applyFont="1"/>
    <xf numFmtId="0" fontId="21" fillId="0" borderId="0" xfId="0" applyFont="1" applyAlignment="1">
      <alignment horizontal="left" indent="1"/>
    </xf>
    <xf numFmtId="0" fontId="34" fillId="0" borderId="0" xfId="0" applyFont="1"/>
    <xf numFmtId="0" fontId="18" fillId="0" borderId="0" xfId="0" applyFont="1" applyAlignment="1">
      <alignment horizontal="left"/>
    </xf>
    <xf numFmtId="0" fontId="18" fillId="0" borderId="36"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13"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0" fillId="0" borderId="59" xfId="0" applyBorder="1" applyAlignment="1">
      <alignment horizontal="center"/>
    </xf>
    <xf numFmtId="0" fontId="18" fillId="0" borderId="59" xfId="0" applyFont="1" applyBorder="1" applyAlignment="1">
      <alignment horizontal="center"/>
    </xf>
    <xf numFmtId="0" fontId="18" fillId="0" borderId="59" xfId="0" applyFont="1" applyBorder="1" applyAlignment="1" applyProtection="1">
      <alignment horizontal="center"/>
      <protection locked="0"/>
    </xf>
    <xf numFmtId="0" fontId="0" fillId="0" borderId="58" xfId="0" applyBorder="1" applyAlignment="1">
      <alignment horizontal="center"/>
    </xf>
    <xf numFmtId="10" fontId="0" fillId="0" borderId="13" xfId="0" applyNumberFormat="1" applyBorder="1" applyAlignment="1">
      <alignment horizontal="right"/>
    </xf>
    <xf numFmtId="10" fontId="0" fillId="0" borderId="32" xfId="0" applyNumberFormat="1" applyBorder="1" applyAlignment="1">
      <alignment horizontal="right"/>
    </xf>
    <xf numFmtId="3" fontId="0" fillId="0" borderId="19" xfId="0" applyNumberFormat="1" applyBorder="1" applyAlignment="1">
      <alignment horizontal="right"/>
    </xf>
    <xf numFmtId="0" fontId="0" fillId="0" borderId="60" xfId="0" applyBorder="1" applyAlignment="1">
      <alignment horizontal="center"/>
    </xf>
    <xf numFmtId="10" fontId="0" fillId="0" borderId="61" xfId="0" applyNumberFormat="1" applyBorder="1" applyProtection="1">
      <protection locked="0"/>
    </xf>
    <xf numFmtId="10" fontId="0" fillId="0" borderId="61" xfId="0" applyNumberFormat="1" applyBorder="1" applyAlignment="1">
      <alignment horizontal="right"/>
    </xf>
    <xf numFmtId="0" fontId="0" fillId="0" borderId="0" xfId="0" applyAlignment="1">
      <alignment horizontal="center"/>
    </xf>
    <xf numFmtId="10" fontId="0" fillId="0" borderId="0" xfId="0" applyNumberFormat="1" applyProtection="1">
      <protection locked="0"/>
    </xf>
    <xf numFmtId="3" fontId="0" fillId="0" borderId="0" xfId="0" applyNumberFormat="1" applyAlignment="1" applyProtection="1">
      <alignment horizontal="right"/>
      <protection locked="0"/>
    </xf>
    <xf numFmtId="0" fontId="18" fillId="0" borderId="0" xfId="0" applyFont="1" applyAlignment="1" applyProtection="1">
      <alignment horizontal="left"/>
      <protection locked="0"/>
    </xf>
    <xf numFmtId="0" fontId="32" fillId="0" borderId="0" xfId="0" applyFont="1" applyAlignment="1">
      <alignment horizontal="left" indent="8"/>
    </xf>
    <xf numFmtId="0" fontId="21" fillId="0" borderId="45" xfId="0" applyFont="1" applyBorder="1" applyAlignment="1">
      <alignment wrapText="1"/>
    </xf>
    <xf numFmtId="0" fontId="33" fillId="0" borderId="65" xfId="0" applyFont="1" applyBorder="1" applyAlignment="1">
      <alignment horizontal="center" vertical="center"/>
    </xf>
    <xf numFmtId="0" fontId="21" fillId="0" borderId="0" xfId="0" applyFont="1" applyAlignment="1">
      <alignment wrapText="1"/>
    </xf>
    <xf numFmtId="0" fontId="21" fillId="0" borderId="58" xfId="0" applyFont="1" applyBorder="1" applyAlignment="1">
      <alignment wrapText="1"/>
    </xf>
    <xf numFmtId="0" fontId="21" fillId="0" borderId="7" xfId="0" applyFont="1" applyBorder="1" applyAlignment="1">
      <alignment horizontal="center" vertical="center" wrapText="1"/>
    </xf>
    <xf numFmtId="0" fontId="21" fillId="0" borderId="53" xfId="0" applyFont="1" applyBorder="1" applyAlignment="1">
      <alignment horizontal="center" vertical="center" wrapText="1"/>
    </xf>
    <xf numFmtId="0" fontId="33" fillId="0" borderId="58" xfId="0" applyFont="1" applyBorder="1" applyAlignment="1">
      <alignment horizontal="center" vertical="center"/>
    </xf>
    <xf numFmtId="0" fontId="57" fillId="0" borderId="13" xfId="0" applyFont="1" applyBorder="1" applyAlignment="1">
      <alignment horizontal="center" vertical="center" wrapText="1"/>
    </xf>
    <xf numFmtId="0" fontId="57" fillId="0" borderId="15" xfId="0" applyFont="1" applyBorder="1" applyAlignment="1">
      <alignment horizontal="center" vertical="center" wrapText="1"/>
    </xf>
    <xf numFmtId="0" fontId="14" fillId="0" borderId="9" xfId="0" applyFont="1" applyBorder="1" applyAlignment="1">
      <alignment horizontal="left" wrapText="1"/>
    </xf>
    <xf numFmtId="3" fontId="14" fillId="0" borderId="19" xfId="0" applyNumberFormat="1" applyFont="1" applyBorder="1"/>
    <xf numFmtId="3" fontId="14" fillId="0" borderId="14" xfId="0" applyNumberFormat="1" applyFont="1" applyBorder="1" applyAlignment="1" applyProtection="1">
      <alignment horizontal="right"/>
      <protection locked="0"/>
    </xf>
    <xf numFmtId="3" fontId="14" fillId="0" borderId="19" xfId="0" applyNumberFormat="1" applyFont="1" applyBorder="1" applyAlignment="1" applyProtection="1">
      <alignment horizontal="right"/>
      <protection locked="0"/>
    </xf>
    <xf numFmtId="0" fontId="14" fillId="0" borderId="58" xfId="0" applyFont="1" applyBorder="1" applyAlignment="1">
      <alignment vertical="center"/>
    </xf>
    <xf numFmtId="3" fontId="14" fillId="0" borderId="7" xfId="0" applyNumberFormat="1" applyFont="1" applyBorder="1" applyAlignment="1">
      <alignment vertical="center"/>
    </xf>
    <xf numFmtId="3" fontId="14" fillId="0" borderId="18" xfId="0" applyNumberFormat="1" applyFont="1" applyBorder="1" applyAlignment="1">
      <alignment vertical="center"/>
    </xf>
    <xf numFmtId="0" fontId="14" fillId="0" borderId="58" xfId="0" applyFont="1" applyBorder="1"/>
    <xf numFmtId="0" fontId="13" fillId="0" borderId="58" xfId="0" applyFont="1" applyBorder="1" applyAlignment="1">
      <alignment vertical="center"/>
    </xf>
    <xf numFmtId="3" fontId="13" fillId="0" borderId="18" xfId="0" applyNumberFormat="1" applyFont="1" applyBorder="1" applyAlignment="1">
      <alignment vertical="center"/>
    </xf>
    <xf numFmtId="10" fontId="14" fillId="0" borderId="10" xfId="0" applyNumberFormat="1" applyFont="1" applyBorder="1"/>
    <xf numFmtId="10" fontId="14" fillId="0" borderId="14" xfId="0" applyNumberFormat="1" applyFont="1" applyBorder="1"/>
    <xf numFmtId="10" fontId="14" fillId="0" borderId="19" xfId="0" applyNumberFormat="1" applyFont="1" applyBorder="1"/>
    <xf numFmtId="0" fontId="14" fillId="0" borderId="20" xfId="0" applyFont="1" applyBorder="1"/>
    <xf numFmtId="10" fontId="14" fillId="0" borderId="61" xfId="0" applyNumberFormat="1" applyFont="1" applyBorder="1"/>
    <xf numFmtId="10" fontId="14" fillId="0" borderId="22" xfId="0" applyNumberFormat="1" applyFont="1" applyBorder="1"/>
    <xf numFmtId="0" fontId="58" fillId="0" borderId="33" xfId="0" applyFont="1" applyBorder="1" applyAlignment="1">
      <alignment horizontal="center" vertical="center" wrapText="1"/>
    </xf>
    <xf numFmtId="0" fontId="58" fillId="0" borderId="19" xfId="0" applyFont="1" applyBorder="1" applyAlignment="1">
      <alignment horizontal="center" vertical="center" wrapText="1"/>
    </xf>
    <xf numFmtId="0" fontId="33" fillId="0" borderId="30"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14" fillId="0" borderId="59" xfId="0" applyFont="1" applyBorder="1" applyAlignment="1">
      <alignment horizontal="center"/>
    </xf>
    <xf numFmtId="0" fontId="14" fillId="0" borderId="33" xfId="0" applyFont="1" applyBorder="1"/>
    <xf numFmtId="3" fontId="14" fillId="0" borderId="36" xfId="0" applyNumberFormat="1" applyFont="1" applyBorder="1" applyAlignment="1">
      <alignment horizontal="right"/>
    </xf>
    <xf numFmtId="3" fontId="14" fillId="0" borderId="14" xfId="0" applyNumberFormat="1" applyFont="1" applyBorder="1" applyAlignment="1">
      <alignment horizontal="right"/>
    </xf>
    <xf numFmtId="3" fontId="14" fillId="0" borderId="10" xfId="0" applyNumberFormat="1" applyFont="1" applyBorder="1" applyAlignment="1">
      <alignment horizontal="right"/>
    </xf>
    <xf numFmtId="3" fontId="14" fillId="0" borderId="19" xfId="0" applyNumberFormat="1" applyFont="1" applyBorder="1" applyAlignment="1">
      <alignment horizontal="right"/>
    </xf>
    <xf numFmtId="0" fontId="13" fillId="0" borderId="59" xfId="0" applyFont="1" applyBorder="1" applyAlignment="1">
      <alignment horizontal="center"/>
    </xf>
    <xf numFmtId="0" fontId="13" fillId="0" borderId="59" xfId="0" applyFont="1" applyBorder="1" applyAlignment="1" applyProtection="1">
      <alignment horizontal="center"/>
      <protection locked="0"/>
    </xf>
    <xf numFmtId="0" fontId="14" fillId="0" borderId="58" xfId="0" applyFont="1" applyBorder="1" applyAlignment="1">
      <alignment horizontal="center"/>
    </xf>
    <xf numFmtId="10" fontId="14" fillId="0" borderId="13" xfId="0" applyNumberFormat="1" applyFont="1" applyBorder="1" applyAlignment="1">
      <alignment horizontal="right"/>
    </xf>
    <xf numFmtId="10" fontId="14" fillId="0" borderId="15" xfId="0" applyNumberFormat="1" applyFont="1" applyBorder="1" applyAlignment="1">
      <alignment horizontal="right"/>
    </xf>
    <xf numFmtId="0" fontId="14" fillId="0" borderId="60" xfId="0" applyFont="1" applyBorder="1" applyAlignment="1">
      <alignment horizontal="center"/>
    </xf>
    <xf numFmtId="10" fontId="14" fillId="0" borderId="61" xfId="0" applyNumberFormat="1" applyFont="1" applyBorder="1" applyProtection="1">
      <protection locked="0"/>
    </xf>
    <xf numFmtId="10" fontId="14" fillId="0" borderId="61" xfId="0" applyNumberFormat="1" applyFont="1" applyBorder="1" applyAlignment="1">
      <alignment horizontal="right"/>
    </xf>
    <xf numFmtId="10" fontId="14" fillId="0" borderId="22" xfId="0" applyNumberFormat="1" applyFont="1" applyBorder="1" applyAlignment="1">
      <alignment horizontal="right"/>
    </xf>
    <xf numFmtId="3" fontId="14" fillId="0" borderId="10" xfId="0" applyNumberFormat="1" applyFont="1" applyBorder="1" applyAlignment="1" applyProtection="1">
      <alignment horizontal="right"/>
      <protection locked="0"/>
    </xf>
    <xf numFmtId="0" fontId="18" fillId="0" borderId="0" xfId="0" applyFont="1" applyAlignment="1">
      <alignment horizontal="right"/>
    </xf>
    <xf numFmtId="3" fontId="21" fillId="0" borderId="0" xfId="0" applyNumberFormat="1" applyFont="1" applyProtection="1">
      <protection locked="0"/>
    </xf>
    <xf numFmtId="3" fontId="21" fillId="0" borderId="0" xfId="0" applyNumberFormat="1" applyFont="1"/>
    <xf numFmtId="0" fontId="18" fillId="0" borderId="0" xfId="0" applyFont="1" applyAlignment="1">
      <alignment horizontal="center"/>
    </xf>
    <xf numFmtId="0" fontId="21" fillId="0" borderId="0" xfId="0" applyFont="1" applyAlignment="1">
      <alignment horizontal="center"/>
    </xf>
    <xf numFmtId="0" fontId="21" fillId="0" borderId="45" xfId="0" applyFont="1" applyBorder="1"/>
    <xf numFmtId="0" fontId="21" fillId="0" borderId="46" xfId="0" applyFont="1" applyBorder="1"/>
    <xf numFmtId="0" fontId="0" fillId="0" borderId="108" xfId="0" applyBorder="1"/>
    <xf numFmtId="3" fontId="21" fillId="0" borderId="109" xfId="0" applyNumberFormat="1" applyFont="1" applyBorder="1"/>
    <xf numFmtId="0" fontId="21" fillId="0" borderId="9" xfId="0" applyFont="1" applyBorder="1"/>
    <xf numFmtId="0" fontId="0" fillId="0" borderId="110" xfId="0" applyBorder="1"/>
    <xf numFmtId="3" fontId="21" fillId="0" borderId="111" xfId="0" applyNumberFormat="1" applyFont="1" applyBorder="1"/>
    <xf numFmtId="0" fontId="21" fillId="0" borderId="16" xfId="0" applyFont="1" applyBorder="1"/>
    <xf numFmtId="0" fontId="21" fillId="0" borderId="17" xfId="0" applyFont="1" applyBorder="1"/>
    <xf numFmtId="0" fontId="0" fillId="0" borderId="112" xfId="0" applyBorder="1"/>
    <xf numFmtId="3" fontId="21" fillId="0" borderId="113" xfId="0" applyNumberFormat="1" applyFont="1" applyBorder="1"/>
    <xf numFmtId="0" fontId="21" fillId="0" borderId="9" xfId="0" applyFont="1" applyBorder="1" applyAlignment="1">
      <alignment vertical="center"/>
    </xf>
    <xf numFmtId="0" fontId="21" fillId="0" borderId="0" xfId="0" applyFont="1" applyAlignment="1">
      <alignment vertical="center"/>
    </xf>
    <xf numFmtId="0" fontId="0" fillId="0" borderId="110" xfId="0" applyBorder="1" applyAlignment="1">
      <alignment vertical="center"/>
    </xf>
    <xf numFmtId="3" fontId="21" fillId="0" borderId="111" xfId="0" applyNumberFormat="1" applyFont="1" applyBorder="1" applyAlignment="1">
      <alignment vertical="center"/>
    </xf>
    <xf numFmtId="0" fontId="21" fillId="0" borderId="5" xfId="0" applyFont="1" applyBorder="1" applyAlignment="1">
      <alignment vertical="center"/>
    </xf>
    <xf numFmtId="0" fontId="21" fillId="0" borderId="6" xfId="0" applyFont="1" applyBorder="1" applyAlignment="1">
      <alignment vertical="center"/>
    </xf>
    <xf numFmtId="0" fontId="0" fillId="0" borderId="114" xfId="0" applyBorder="1" applyAlignment="1">
      <alignment vertical="center"/>
    </xf>
    <xf numFmtId="3" fontId="21" fillId="0" borderId="115" xfId="0" applyNumberFormat="1"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0" fillId="0" borderId="116" xfId="0" applyBorder="1" applyAlignment="1">
      <alignment vertical="center"/>
    </xf>
    <xf numFmtId="3" fontId="21" fillId="0" borderId="117" xfId="0" applyNumberFormat="1" applyFont="1" applyBorder="1" applyAlignment="1">
      <alignment vertical="center"/>
    </xf>
    <xf numFmtId="0" fontId="21" fillId="0" borderId="51" xfId="0" applyFont="1" applyBorder="1" applyAlignment="1" applyProtection="1">
      <alignment horizontal="center"/>
      <protection locked="0"/>
    </xf>
    <xf numFmtId="0" fontId="21" fillId="0" borderId="51" xfId="0" applyFont="1" applyBorder="1" applyAlignment="1">
      <alignment horizontal="center"/>
    </xf>
    <xf numFmtId="0" fontId="21" fillId="0" borderId="47" xfId="0" applyFont="1" applyBorder="1" applyAlignment="1">
      <alignment horizontal="center"/>
    </xf>
    <xf numFmtId="0" fontId="21" fillId="0" borderId="13" xfId="0" applyFont="1" applyBorder="1" applyAlignment="1">
      <alignment horizontal="center"/>
    </xf>
    <xf numFmtId="0" fontId="21" fillId="0" borderId="13" xfId="0" applyFont="1" applyBorder="1" applyAlignment="1" applyProtection="1">
      <alignment horizontal="center"/>
      <protection locked="0"/>
    </xf>
    <xf numFmtId="0" fontId="21" fillId="0" borderId="32" xfId="0" applyFont="1" applyBorder="1"/>
    <xf numFmtId="0" fontId="21" fillId="0" borderId="10" xfId="0" applyFont="1" applyBorder="1" applyAlignment="1">
      <alignment horizontal="center"/>
    </xf>
    <xf numFmtId="3" fontId="21" fillId="0" borderId="118" xfId="0" applyNumberFormat="1" applyFont="1" applyBorder="1"/>
    <xf numFmtId="3" fontId="21" fillId="0" borderId="36" xfId="0" applyNumberFormat="1" applyFont="1" applyBorder="1"/>
    <xf numFmtId="0" fontId="21" fillId="0" borderId="12" xfId="0" applyFont="1" applyBorder="1" applyAlignment="1">
      <alignment horizontal="center"/>
    </xf>
    <xf numFmtId="0" fontId="21" fillId="0" borderId="19" xfId="0" applyFont="1" applyBorder="1" applyAlignment="1">
      <alignment horizontal="center"/>
    </xf>
    <xf numFmtId="3" fontId="21" fillId="0" borderId="10" xfId="0" applyNumberFormat="1" applyFont="1" applyBorder="1"/>
    <xf numFmtId="3" fontId="21" fillId="0" borderId="10" xfId="0" applyNumberFormat="1" applyFont="1" applyBorder="1" applyAlignment="1">
      <alignment horizontal="right" vertical="center"/>
    </xf>
    <xf numFmtId="3" fontId="21" fillId="0" borderId="11" xfId="0" applyNumberFormat="1" applyFont="1" applyBorder="1" applyAlignment="1">
      <alignment horizontal="right"/>
    </xf>
    <xf numFmtId="3" fontId="21" fillId="0" borderId="13" xfId="0" applyNumberFormat="1" applyFont="1" applyBorder="1"/>
    <xf numFmtId="3" fontId="21" fillId="0" borderId="32" xfId="0" applyNumberFormat="1" applyFont="1" applyBorder="1" applyAlignment="1">
      <alignment horizontal="right"/>
    </xf>
    <xf numFmtId="0" fontId="18" fillId="0" borderId="9" xfId="0" applyFont="1" applyBorder="1" applyAlignment="1">
      <alignment vertical="center"/>
    </xf>
    <xf numFmtId="3" fontId="21" fillId="0" borderId="36" xfId="0" applyNumberFormat="1" applyFont="1" applyBorder="1" applyAlignment="1">
      <alignment horizontal="center" vertical="center"/>
    </xf>
    <xf numFmtId="3" fontId="21" fillId="0" borderId="36" xfId="0" applyNumberFormat="1" applyFont="1" applyBorder="1" applyAlignment="1">
      <alignment horizontal="right" vertical="center"/>
    </xf>
    <xf numFmtId="0" fontId="21" fillId="0" borderId="19" xfId="0" applyFont="1" applyBorder="1" applyAlignment="1">
      <alignment horizontal="center" vertical="center"/>
    </xf>
    <xf numFmtId="0" fontId="21" fillId="0" borderId="20" xfId="0" applyFont="1" applyBorder="1"/>
    <xf numFmtId="3" fontId="21" fillId="0" borderId="61" xfId="0" applyNumberFormat="1" applyFont="1" applyBorder="1" applyAlignment="1">
      <alignment horizontal="right"/>
    </xf>
    <xf numFmtId="3" fontId="21" fillId="0" borderId="22" xfId="0" applyNumberFormat="1" applyFont="1" applyBorder="1" applyAlignment="1">
      <alignment horizontal="right"/>
    </xf>
    <xf numFmtId="3" fontId="21" fillId="0" borderId="10" xfId="0" applyNumberFormat="1" applyFont="1" applyBorder="1" applyAlignment="1">
      <alignment horizontal="right"/>
    </xf>
    <xf numFmtId="3" fontId="21" fillId="0" borderId="19" xfId="0" applyNumberFormat="1" applyFont="1" applyBorder="1" applyAlignment="1">
      <alignment horizontal="right"/>
    </xf>
    <xf numFmtId="3" fontId="21" fillId="0" borderId="13" xfId="0" applyNumberFormat="1" applyFont="1" applyBorder="1" applyAlignment="1">
      <alignment horizontal="right"/>
    </xf>
    <xf numFmtId="3" fontId="21" fillId="0" borderId="15" xfId="0" applyNumberFormat="1" applyFont="1" applyBorder="1" applyAlignment="1">
      <alignment horizontal="right"/>
    </xf>
    <xf numFmtId="3" fontId="21" fillId="0" borderId="19" xfId="0" applyNumberFormat="1" applyFont="1" applyBorder="1" applyAlignment="1">
      <alignment horizontal="right" vertical="center"/>
    </xf>
    <xf numFmtId="0" fontId="21" fillId="0" borderId="61" xfId="0" applyFont="1" applyBorder="1" applyAlignment="1">
      <alignment horizontal="center"/>
    </xf>
    <xf numFmtId="0" fontId="21" fillId="0" borderId="10" xfId="0" applyFont="1" applyBorder="1" applyAlignment="1" applyProtection="1">
      <alignment horizontal="center"/>
      <protection locked="0"/>
    </xf>
    <xf numFmtId="0" fontId="21" fillId="0" borderId="11" xfId="0" applyFont="1" applyBorder="1" applyAlignment="1">
      <alignment horizontal="center"/>
    </xf>
    <xf numFmtId="3" fontId="21" fillId="0" borderId="14" xfId="0" applyNumberFormat="1" applyFont="1" applyBorder="1" applyAlignment="1">
      <alignment horizontal="right" vertical="center"/>
    </xf>
    <xf numFmtId="0" fontId="21" fillId="0" borderId="20" xfId="0" applyFont="1" applyBorder="1" applyAlignment="1">
      <alignment horizontal="left" wrapText="1" indent="1"/>
    </xf>
    <xf numFmtId="0" fontId="21" fillId="0" borderId="22" xfId="0" applyFont="1" applyBorder="1" applyAlignment="1">
      <alignment horizontal="center"/>
    </xf>
    <xf numFmtId="0" fontId="21" fillId="0" borderId="32" xfId="0" applyFont="1" applyBorder="1" applyAlignment="1">
      <alignment horizontal="center"/>
    </xf>
    <xf numFmtId="0" fontId="18" fillId="0" borderId="57" xfId="0" applyFont="1" applyBorder="1" applyAlignment="1">
      <alignment vertical="center"/>
    </xf>
    <xf numFmtId="3" fontId="21" fillId="0" borderId="18" xfId="0" applyNumberFormat="1" applyFont="1" applyBorder="1" applyAlignment="1">
      <alignment horizontal="right" vertical="center"/>
    </xf>
    <xf numFmtId="3" fontId="21" fillId="0" borderId="36" xfId="0" applyNumberFormat="1" applyFont="1" applyBorder="1" applyAlignment="1">
      <alignment horizontal="right"/>
    </xf>
    <xf numFmtId="3" fontId="21" fillId="0" borderId="7" xfId="0" applyNumberFormat="1" applyFont="1" applyBorder="1" applyAlignment="1">
      <alignment horizontal="right" vertical="center"/>
    </xf>
    <xf numFmtId="10" fontId="21" fillId="0" borderId="61" xfId="0" applyNumberFormat="1" applyFont="1" applyBorder="1" applyAlignment="1">
      <alignment horizontal="right"/>
    </xf>
    <xf numFmtId="10" fontId="21" fillId="0" borderId="22" xfId="0" applyNumberFormat="1" applyFont="1" applyBorder="1" applyAlignment="1">
      <alignment horizontal="right"/>
    </xf>
    <xf numFmtId="3" fontId="21" fillId="0" borderId="109" xfId="0" applyNumberFormat="1" applyFont="1" applyBorder="1" applyProtection="1">
      <protection locked="0"/>
    </xf>
    <xf numFmtId="3" fontId="21" fillId="0" borderId="111" xfId="0" applyNumberFormat="1" applyFont="1" applyBorder="1" applyProtection="1">
      <protection locked="0"/>
    </xf>
    <xf numFmtId="3" fontId="21" fillId="0" borderId="113" xfId="0" applyNumberFormat="1" applyFont="1" applyBorder="1" applyProtection="1">
      <protection locked="0"/>
    </xf>
    <xf numFmtId="0" fontId="21" fillId="0" borderId="0" xfId="0" applyFont="1" applyProtection="1">
      <protection locked="0"/>
    </xf>
    <xf numFmtId="3" fontId="21" fillId="0" borderId="13" xfId="0" applyNumberFormat="1" applyFont="1" applyBorder="1" applyAlignment="1" applyProtection="1">
      <alignment horizontal="right"/>
      <protection locked="0"/>
    </xf>
    <xf numFmtId="3" fontId="21" fillId="0" borderId="10" xfId="0" applyNumberFormat="1" applyFont="1" applyBorder="1" applyAlignment="1" applyProtection="1">
      <alignment horizontal="center" vertical="center"/>
      <protection locked="0"/>
    </xf>
    <xf numFmtId="3" fontId="21" fillId="0" borderId="61" xfId="0" applyNumberFormat="1" applyFont="1" applyBorder="1" applyAlignment="1" applyProtection="1">
      <alignment horizontal="right"/>
      <protection locked="0"/>
    </xf>
    <xf numFmtId="3" fontId="21" fillId="0" borderId="19" xfId="0" applyNumberFormat="1" applyFont="1" applyBorder="1" applyAlignment="1" applyProtection="1">
      <alignment horizontal="right"/>
      <protection locked="0"/>
    </xf>
    <xf numFmtId="3" fontId="21" fillId="0" borderId="36" xfId="0" applyNumberFormat="1" applyFont="1" applyBorder="1" applyAlignment="1" applyProtection="1">
      <alignment horizontal="right"/>
      <protection locked="0"/>
    </xf>
    <xf numFmtId="3" fontId="18" fillId="0" borderId="0" xfId="0" applyNumberFormat="1" applyFont="1" applyProtection="1">
      <protection locked="0"/>
    </xf>
    <xf numFmtId="3" fontId="21" fillId="0" borderId="10" xfId="0" applyNumberFormat="1" applyFont="1" applyBorder="1" applyAlignment="1">
      <alignment horizontal="center" vertical="center"/>
    </xf>
    <xf numFmtId="0" fontId="18" fillId="0" borderId="5" xfId="0" applyFont="1" applyBorder="1" applyAlignment="1">
      <alignment vertical="center"/>
    </xf>
    <xf numFmtId="3" fontId="21" fillId="0" borderId="15" xfId="0" applyNumberFormat="1" applyFont="1" applyBorder="1" applyAlignment="1">
      <alignment horizontal="right" vertical="center"/>
    </xf>
    <xf numFmtId="0" fontId="21" fillId="0" borderId="25" xfId="0" applyFont="1" applyBorder="1"/>
    <xf numFmtId="0" fontId="59" fillId="0" borderId="9" xfId="0" applyFont="1" applyBorder="1"/>
    <xf numFmtId="0" fontId="59" fillId="0" borderId="16" xfId="0" applyFont="1" applyBorder="1"/>
    <xf numFmtId="3" fontId="21" fillId="0" borderId="13" xfId="0" applyNumberFormat="1" applyFont="1" applyBorder="1" applyAlignment="1">
      <alignment horizontal="center" vertical="center"/>
    </xf>
    <xf numFmtId="0" fontId="18" fillId="0" borderId="48" xfId="0" applyFont="1" applyBorder="1" applyAlignment="1">
      <alignment vertical="center"/>
    </xf>
    <xf numFmtId="3" fontId="21" fillId="0" borderId="40" xfId="0" applyNumberFormat="1" applyFont="1" applyBorder="1" applyAlignment="1">
      <alignment horizontal="right" vertical="center"/>
    </xf>
    <xf numFmtId="3" fontId="21" fillId="0" borderId="40" xfId="0" applyNumberFormat="1" applyFont="1" applyBorder="1" applyAlignment="1">
      <alignment horizontal="center" vertical="center"/>
    </xf>
    <xf numFmtId="3" fontId="21" fillId="0" borderId="54" xfId="0" applyNumberFormat="1" applyFont="1" applyBorder="1" applyAlignment="1">
      <alignment horizontal="right" vertical="center"/>
    </xf>
    <xf numFmtId="3" fontId="21" fillId="0" borderId="0" xfId="0" applyNumberFormat="1" applyFont="1" applyAlignment="1" applyProtection="1">
      <alignment horizontal="right"/>
      <protection locked="0"/>
    </xf>
    <xf numFmtId="3" fontId="21" fillId="0" borderId="0" xfId="0" applyNumberFormat="1" applyFont="1" applyAlignment="1" applyProtection="1">
      <alignment horizontal="right" vertical="center"/>
      <protection locked="0"/>
    </xf>
    <xf numFmtId="0" fontId="21" fillId="0" borderId="0" xfId="0" applyFont="1" applyAlignment="1">
      <alignment horizontal="center" vertical="center"/>
    </xf>
    <xf numFmtId="0" fontId="21" fillId="0" borderId="9" xfId="0" applyFont="1" applyBorder="1" applyAlignment="1">
      <alignment horizontal="left" indent="1"/>
    </xf>
    <xf numFmtId="0" fontId="59" fillId="0" borderId="9" xfId="0" applyFont="1" applyBorder="1" applyAlignment="1">
      <alignment horizontal="left" wrapText="1" indent="1"/>
    </xf>
    <xf numFmtId="0" fontId="21" fillId="0" borderId="5" xfId="0" applyFont="1" applyBorder="1" applyAlignment="1">
      <alignment horizontal="left" vertical="center" wrapText="1" indent="1"/>
    </xf>
    <xf numFmtId="0" fontId="21" fillId="0" borderId="20" xfId="0" applyFont="1" applyBorder="1" applyAlignment="1">
      <alignment horizontal="left" indent="1"/>
    </xf>
    <xf numFmtId="0" fontId="35" fillId="0" borderId="0" xfId="0" applyFont="1" applyAlignment="1">
      <alignment horizontal="left"/>
    </xf>
    <xf numFmtId="0" fontId="37" fillId="0" borderId="67" xfId="0" applyFont="1" applyBorder="1" applyAlignment="1">
      <alignment horizontal="center" vertical="center" wrapText="1"/>
    </xf>
    <xf numFmtId="0" fontId="0" fillId="0" borderId="75" xfId="0" applyBorder="1" applyAlignment="1">
      <alignment horizontal="center" vertical="center" wrapText="1"/>
    </xf>
    <xf numFmtId="0" fontId="37" fillId="0" borderId="7" xfId="0" applyFont="1" applyBorder="1" applyAlignment="1">
      <alignment horizontal="center" vertical="center" wrapText="1"/>
    </xf>
    <xf numFmtId="0" fontId="0" fillId="0" borderId="71" xfId="0" applyBorder="1" applyAlignment="1">
      <alignment horizontal="center" vertical="center" wrapText="1"/>
    </xf>
    <xf numFmtId="0" fontId="37" fillId="0" borderId="7" xfId="0" applyFont="1" applyBorder="1" applyAlignment="1">
      <alignment horizontal="center" wrapText="1"/>
    </xf>
    <xf numFmtId="0" fontId="0" fillId="0" borderId="7" xfId="0" applyBorder="1" applyAlignment="1">
      <alignment wrapText="1"/>
    </xf>
    <xf numFmtId="0" fontId="0" fillId="0" borderId="71" xfId="0" applyBorder="1" applyAlignment="1">
      <alignment wrapText="1"/>
    </xf>
    <xf numFmtId="0" fontId="37" fillId="0" borderId="73" xfId="0" applyFont="1" applyBorder="1" applyAlignment="1">
      <alignment horizontal="center" wrapText="1"/>
    </xf>
    <xf numFmtId="0" fontId="0" fillId="0" borderId="73" xfId="0" applyBorder="1" applyAlignment="1">
      <alignment wrapText="1"/>
    </xf>
    <xf numFmtId="0" fontId="0" fillId="0" borderId="74" xfId="0" applyBorder="1" applyAlignment="1">
      <alignment wrapText="1"/>
    </xf>
    <xf numFmtId="0" fontId="60" fillId="0" borderId="0" xfId="0" applyFont="1"/>
    <xf numFmtId="0" fontId="38" fillId="0" borderId="0" xfId="0" applyFont="1"/>
    <xf numFmtId="0" fontId="27" fillId="0" borderId="0" xfId="0" applyFont="1" applyAlignment="1">
      <alignment wrapText="1"/>
    </xf>
    <xf numFmtId="3" fontId="18" fillId="0" borderId="0" xfId="0" applyNumberFormat="1" applyFont="1" applyAlignment="1">
      <alignment horizontal="right"/>
    </xf>
    <xf numFmtId="3" fontId="27" fillId="0" borderId="0" xfId="0" applyNumberFormat="1" applyFont="1" applyAlignment="1">
      <alignment horizontal="left"/>
    </xf>
    <xf numFmtId="3" fontId="27" fillId="0" borderId="10" xfId="0" applyNumberFormat="1" applyFont="1" applyBorder="1" applyAlignment="1" applyProtection="1">
      <alignment horizontal="right" vertical="center"/>
      <protection locked="0"/>
    </xf>
    <xf numFmtId="3" fontId="27" fillId="0" borderId="19" xfId="0" applyNumberFormat="1" applyFont="1" applyBorder="1" applyAlignment="1" applyProtection="1">
      <alignment horizontal="right" vertical="center"/>
      <protection locked="0"/>
    </xf>
    <xf numFmtId="3" fontId="27" fillId="0" borderId="19" xfId="0" applyNumberFormat="1" applyFont="1" applyBorder="1" applyAlignment="1">
      <alignment horizontal="right"/>
    </xf>
    <xf numFmtId="0" fontId="27" fillId="0" borderId="10" xfId="0" applyFont="1" applyBorder="1"/>
    <xf numFmtId="3" fontId="27" fillId="0" borderId="19" xfId="0" applyNumberFormat="1" applyFont="1" applyBorder="1"/>
    <xf numFmtId="0" fontId="27" fillId="0" borderId="42" xfId="0" applyFont="1" applyBorder="1" applyAlignment="1">
      <alignment horizontal="left" indent="2"/>
    </xf>
    <xf numFmtId="0" fontId="29" fillId="0" borderId="6" xfId="0" applyFont="1" applyBorder="1" applyAlignment="1">
      <alignment horizontal="left" vertical="center" indent="6"/>
    </xf>
    <xf numFmtId="0" fontId="29" fillId="0" borderId="49" xfId="0" applyFont="1" applyBorder="1" applyAlignment="1">
      <alignment horizontal="left" vertical="center" indent="6"/>
    </xf>
    <xf numFmtId="3" fontId="29" fillId="0" borderId="41" xfId="2" applyNumberFormat="1" applyFont="1" applyBorder="1" applyAlignment="1">
      <alignment horizontal="right"/>
    </xf>
    <xf numFmtId="3" fontId="21" fillId="0" borderId="10" xfId="1" applyNumberFormat="1" applyFont="1" applyBorder="1" applyAlignment="1" applyProtection="1">
      <alignment horizontal="right"/>
      <protection locked="0"/>
    </xf>
    <xf numFmtId="3" fontId="1" fillId="0" borderId="11" xfId="1" applyNumberFormat="1" applyBorder="1" applyAlignment="1">
      <alignment horizontal="right"/>
    </xf>
    <xf numFmtId="3" fontId="21" fillId="0" borderId="13" xfId="1" applyNumberFormat="1" applyFont="1" applyBorder="1" applyAlignment="1" applyProtection="1">
      <alignment horizontal="right"/>
      <protection locked="0"/>
    </xf>
    <xf numFmtId="3" fontId="1" fillId="0" borderId="32" xfId="1" applyNumberFormat="1" applyBorder="1" applyAlignment="1">
      <alignment horizontal="right"/>
    </xf>
    <xf numFmtId="3" fontId="18" fillId="0" borderId="7" xfId="1" applyNumberFormat="1" applyFont="1" applyBorder="1" applyAlignment="1">
      <alignment horizontal="right" vertical="center"/>
    </xf>
    <xf numFmtId="3" fontId="18" fillId="0" borderId="8" xfId="1" applyNumberFormat="1" applyFont="1" applyBorder="1" applyAlignment="1">
      <alignment horizontal="right" vertical="center"/>
    </xf>
    <xf numFmtId="3" fontId="21" fillId="0" borderId="10" xfId="1" applyNumberFormat="1" applyFont="1" applyBorder="1" applyAlignment="1" applyProtection="1">
      <alignment horizontal="right" vertical="center"/>
      <protection locked="0"/>
    </xf>
    <xf numFmtId="3" fontId="0" fillId="0" borderId="11" xfId="0" applyNumberFormat="1" applyBorder="1" applyAlignment="1">
      <alignment horizontal="center"/>
    </xf>
    <xf numFmtId="3" fontId="21" fillId="0" borderId="7" xfId="1" applyNumberFormat="1" applyFont="1" applyBorder="1" applyAlignment="1">
      <alignment horizontal="right" vertical="center"/>
    </xf>
    <xf numFmtId="3" fontId="0" fillId="0" borderId="13" xfId="0" applyNumberFormat="1" applyBorder="1" applyAlignment="1">
      <alignment horizontal="center" vertical="center"/>
    </xf>
    <xf numFmtId="3" fontId="18" fillId="0" borderId="10" xfId="1" applyNumberFormat="1" applyFont="1" applyBorder="1" applyAlignment="1">
      <alignment horizontal="right" vertical="center"/>
    </xf>
    <xf numFmtId="3" fontId="18" fillId="0" borderId="8" xfId="0" applyNumberFormat="1" applyFont="1" applyBorder="1" applyAlignment="1">
      <alignment horizontal="right" vertical="center"/>
    </xf>
    <xf numFmtId="3" fontId="18" fillId="0" borderId="18" xfId="1" applyNumberFormat="1" applyFont="1" applyBorder="1" applyAlignment="1">
      <alignment horizontal="right" vertical="center"/>
    </xf>
    <xf numFmtId="3" fontId="18" fillId="0" borderId="22" xfId="1" applyNumberFormat="1" applyFont="1" applyBorder="1" applyAlignment="1">
      <alignment horizontal="right" vertical="center"/>
    </xf>
    <xf numFmtId="3" fontId="0" fillId="0" borderId="32" xfId="0" applyNumberFormat="1" applyBorder="1" applyAlignment="1">
      <alignment horizontal="center" vertical="center"/>
    </xf>
    <xf numFmtId="3" fontId="18" fillId="0" borderId="11" xfId="1" applyNumberFormat="1" applyFont="1" applyBorder="1" applyAlignment="1">
      <alignment horizontal="right" vertical="center"/>
    </xf>
    <xf numFmtId="0" fontId="18" fillId="0" borderId="25" xfId="0" applyFont="1" applyBorder="1" applyAlignment="1">
      <alignment vertical="center"/>
    </xf>
    <xf numFmtId="3" fontId="21" fillId="0" borderId="19" xfId="1" applyNumberFormat="1" applyFont="1" applyBorder="1" applyAlignment="1" applyProtection="1">
      <alignment horizontal="right"/>
      <protection locked="0"/>
    </xf>
    <xf numFmtId="3" fontId="18" fillId="0" borderId="15" xfId="1" applyNumberFormat="1" applyFont="1" applyBorder="1" applyAlignment="1">
      <alignment horizontal="right" vertical="center"/>
    </xf>
    <xf numFmtId="0" fontId="18" fillId="0" borderId="0" xfId="4" applyFont="1" applyAlignment="1">
      <alignment horizontal="right"/>
    </xf>
    <xf numFmtId="0" fontId="18" fillId="0" borderId="0" xfId="4" applyFont="1"/>
    <xf numFmtId="0" fontId="18" fillId="0" borderId="0" xfId="4" applyFont="1" applyAlignment="1">
      <alignment vertical="center"/>
    </xf>
    <xf numFmtId="3" fontId="21" fillId="0" borderId="0" xfId="1" applyNumberFormat="1" applyFont="1" applyAlignment="1">
      <alignment wrapText="1"/>
    </xf>
    <xf numFmtId="3" fontId="0" fillId="0" borderId="0" xfId="0" applyNumberFormat="1" applyProtection="1">
      <protection locked="0"/>
    </xf>
    <xf numFmtId="0" fontId="18" fillId="0" borderId="20" xfId="0" applyFont="1" applyBorder="1" applyAlignment="1">
      <alignment vertical="center"/>
    </xf>
    <xf numFmtId="0" fontId="18" fillId="0" borderId="21" xfId="0" applyFont="1" applyBorder="1" applyAlignment="1">
      <alignment vertical="center"/>
    </xf>
    <xf numFmtId="3" fontId="18" fillId="0" borderId="22" xfId="1" applyNumberFormat="1" applyFont="1" applyBorder="1" applyAlignment="1">
      <alignment vertical="center"/>
    </xf>
    <xf numFmtId="3" fontId="18" fillId="0" borderId="54" xfId="1" applyNumberFormat="1" applyFont="1" applyBorder="1" applyAlignment="1">
      <alignment vertical="center"/>
    </xf>
    <xf numFmtId="0" fontId="60" fillId="0" borderId="7" xfId="0" applyFont="1" applyBorder="1" applyAlignment="1">
      <alignment horizontal="center" wrapText="1"/>
    </xf>
    <xf numFmtId="0" fontId="60" fillId="0" borderId="71" xfId="0" applyFont="1" applyBorder="1" applyAlignment="1">
      <alignment horizontal="center" wrapText="1"/>
    </xf>
    <xf numFmtId="0" fontId="60" fillId="0" borderId="70" xfId="0" applyFont="1" applyBorder="1" applyAlignment="1">
      <alignment wrapText="1"/>
    </xf>
    <xf numFmtId="0" fontId="60" fillId="0" borderId="70" xfId="0" applyFont="1" applyBorder="1" applyAlignment="1">
      <alignment horizontal="center" wrapText="1"/>
    </xf>
    <xf numFmtId="0" fontId="60" fillId="0" borderId="35" xfId="0" applyFont="1" applyBorder="1" applyAlignment="1">
      <alignment wrapText="1"/>
    </xf>
    <xf numFmtId="0" fontId="0" fillId="0" borderId="36" xfId="0" applyBorder="1" applyAlignment="1">
      <alignment wrapText="1"/>
    </xf>
    <xf numFmtId="0" fontId="0" fillId="0" borderId="38" xfId="0" applyBorder="1" applyAlignment="1">
      <alignment wrapText="1"/>
    </xf>
    <xf numFmtId="0" fontId="60" fillId="0" borderId="66" xfId="0" applyFont="1" applyBorder="1" applyAlignment="1">
      <alignment horizontal="center" wrapText="1"/>
    </xf>
    <xf numFmtId="0" fontId="60" fillId="0" borderId="72" xfId="0" applyFont="1" applyBorder="1" applyAlignment="1">
      <alignment horizontal="center" wrapText="1"/>
    </xf>
    <xf numFmtId="0" fontId="60" fillId="0" borderId="29" xfId="0" applyFont="1" applyBorder="1" applyAlignment="1">
      <alignment horizontal="center" wrapText="1"/>
    </xf>
    <xf numFmtId="0" fontId="0" fillId="0" borderId="13" xfId="0" applyBorder="1" applyAlignment="1">
      <alignment wrapText="1"/>
    </xf>
    <xf numFmtId="0" fontId="0" fillId="0" borderId="31" xfId="0" applyBorder="1" applyAlignment="1">
      <alignment wrapText="1"/>
    </xf>
    <xf numFmtId="0" fontId="60" fillId="0" borderId="35" xfId="0" applyFont="1" applyBorder="1" applyAlignment="1">
      <alignment horizontal="center" wrapText="1"/>
    </xf>
    <xf numFmtId="0" fontId="60" fillId="0" borderId="76" xfId="0" applyFont="1" applyBorder="1" applyAlignment="1">
      <alignment horizontal="center" wrapText="1"/>
    </xf>
    <xf numFmtId="0" fontId="60" fillId="0" borderId="77" xfId="0" applyFont="1" applyBorder="1" applyAlignment="1">
      <alignment horizontal="center" wrapText="1"/>
    </xf>
    <xf numFmtId="0" fontId="60" fillId="0" borderId="78" xfId="0" applyFont="1" applyBorder="1" applyAlignment="1">
      <alignment horizontal="center" wrapText="1"/>
    </xf>
    <xf numFmtId="0" fontId="39" fillId="0" borderId="7" xfId="0" applyFont="1" applyBorder="1" applyAlignment="1">
      <alignment horizontal="center" wrapText="1"/>
    </xf>
    <xf numFmtId="0" fontId="39" fillId="0" borderId="71" xfId="0" applyFont="1" applyBorder="1" applyAlignment="1">
      <alignment horizontal="center" wrapText="1"/>
    </xf>
    <xf numFmtId="0" fontId="39" fillId="0" borderId="36" xfId="0" applyFont="1" applyBorder="1" applyAlignment="1">
      <alignment horizontal="center" wrapText="1"/>
    </xf>
    <xf numFmtId="0" fontId="39" fillId="0" borderId="38" xfId="0" applyFont="1" applyBorder="1" applyAlignment="1">
      <alignment horizontal="center" wrapText="1"/>
    </xf>
    <xf numFmtId="0" fontId="39" fillId="0" borderId="77" xfId="0" applyFont="1" applyBorder="1" applyAlignment="1">
      <alignment horizontal="center" wrapText="1"/>
    </xf>
    <xf numFmtId="0" fontId="39" fillId="0" borderId="78" xfId="0" applyFont="1" applyBorder="1" applyAlignment="1">
      <alignment horizontal="center" wrapText="1"/>
    </xf>
    <xf numFmtId="0" fontId="39" fillId="0" borderId="119" xfId="0" applyFont="1" applyBorder="1" applyAlignment="1">
      <alignment horizontal="center" wrapText="1"/>
    </xf>
    <xf numFmtId="0" fontId="39" fillId="0" borderId="102" xfId="0" applyFont="1" applyBorder="1" applyAlignment="1">
      <alignment horizontal="center" wrapText="1"/>
    </xf>
    <xf numFmtId="0" fontId="39" fillId="0" borderId="120" xfId="0" applyFont="1" applyBorder="1" applyAlignment="1">
      <alignment horizontal="center" wrapText="1"/>
    </xf>
    <xf numFmtId="3" fontId="14" fillId="0" borderId="0" xfId="0" applyNumberFormat="1" applyFont="1" applyAlignment="1" applyProtection="1">
      <alignment horizontal="left"/>
      <protection locked="0"/>
    </xf>
    <xf numFmtId="3" fontId="15" fillId="0" borderId="9" xfId="0" applyNumberFormat="1" applyFont="1" applyBorder="1" applyAlignment="1">
      <alignment wrapText="1"/>
    </xf>
    <xf numFmtId="3" fontId="15" fillId="0" borderId="0" xfId="0" applyNumberFormat="1" applyFont="1" applyAlignment="1">
      <alignment wrapText="1"/>
    </xf>
    <xf numFmtId="3" fontId="15" fillId="0" borderId="12" xfId="0" applyNumberFormat="1" applyFont="1" applyBorder="1" applyAlignment="1">
      <alignment wrapText="1"/>
    </xf>
    <xf numFmtId="3" fontId="15" fillId="0" borderId="20" xfId="0" applyNumberFormat="1" applyFont="1" applyBorder="1" applyAlignment="1">
      <alignment wrapText="1"/>
    </xf>
    <xf numFmtId="3" fontId="15" fillId="0" borderId="21" xfId="0" applyNumberFormat="1" applyFont="1" applyBorder="1" applyAlignment="1">
      <alignment wrapText="1"/>
    </xf>
    <xf numFmtId="0" fontId="15" fillId="0" borderId="21" xfId="0" applyFont="1" applyBorder="1"/>
    <xf numFmtId="3" fontId="18" fillId="0" borderId="2" xfId="0" applyNumberFormat="1" applyFont="1" applyBorder="1" applyAlignment="1">
      <alignment horizontal="center" vertical="center" wrapText="1"/>
    </xf>
    <xf numFmtId="3" fontId="18" fillId="0" borderId="3" xfId="0" applyNumberFormat="1" applyFont="1" applyBorder="1" applyAlignment="1">
      <alignment horizontal="center" vertical="center" wrapText="1"/>
    </xf>
    <xf numFmtId="3" fontId="15" fillId="0" borderId="9" xfId="0" applyNumberFormat="1" applyFont="1" applyBorder="1" applyAlignment="1">
      <alignment horizontal="left" wrapText="1" indent="2"/>
    </xf>
    <xf numFmtId="3" fontId="15" fillId="0" borderId="12" xfId="0" applyNumberFormat="1" applyFont="1" applyBorder="1" applyAlignment="1">
      <alignment horizontal="left" wrapText="1" indent="2"/>
    </xf>
    <xf numFmtId="3" fontId="15" fillId="0" borderId="25" xfId="0" applyNumberFormat="1" applyFont="1" applyBorder="1" applyAlignment="1">
      <alignment wrapText="1"/>
    </xf>
    <xf numFmtId="3" fontId="15" fillId="0" borderId="24" xfId="0" applyNumberFormat="1" applyFont="1" applyBorder="1" applyAlignment="1">
      <alignment wrapText="1"/>
    </xf>
    <xf numFmtId="0" fontId="15" fillId="0" borderId="24" xfId="0" applyFont="1" applyBorder="1"/>
    <xf numFmtId="0" fontId="15" fillId="0" borderId="0" xfId="0" applyFont="1"/>
    <xf numFmtId="0" fontId="14" fillId="0" borderId="0" xfId="0" applyFont="1" applyAlignment="1" applyProtection="1">
      <alignment horizontal="left" wrapText="1"/>
      <protection locked="0"/>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5" fillId="0" borderId="3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42" xfId="0" applyFont="1" applyBorder="1" applyAlignment="1">
      <alignment horizontal="left" vertical="center" wrapText="1"/>
    </xf>
    <xf numFmtId="0" fontId="0" fillId="0" borderId="0" xfId="0" applyAlignment="1" applyProtection="1">
      <alignment horizontal="left" wrapText="1"/>
      <protection locked="0"/>
    </xf>
    <xf numFmtId="3" fontId="0" fillId="0" borderId="0" xfId="0" applyNumberFormat="1" applyAlignment="1" applyProtection="1">
      <alignment horizontal="left"/>
      <protection locked="0"/>
    </xf>
    <xf numFmtId="0" fontId="18" fillId="0" borderId="4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1" xfId="0" applyFont="1" applyBorder="1" applyAlignment="1">
      <alignment horizontal="center" vertical="center" wrapText="1"/>
    </xf>
    <xf numFmtId="0" fontId="18" fillId="0" borderId="64" xfId="0" applyFont="1" applyBorder="1" applyAlignment="1">
      <alignment horizontal="center" vertical="center"/>
    </xf>
    <xf numFmtId="0" fontId="40" fillId="0" borderId="36" xfId="0" applyFont="1" applyBorder="1" applyAlignment="1">
      <alignment horizontal="center" vertical="center"/>
    </xf>
    <xf numFmtId="0" fontId="40" fillId="0" borderId="102" xfId="0" applyFont="1" applyBorder="1" applyAlignment="1">
      <alignment horizontal="center" vertical="center"/>
    </xf>
    <xf numFmtId="0" fontId="40" fillId="0" borderId="14" xfId="0" applyFont="1" applyBorder="1" applyAlignment="1">
      <alignment horizontal="center" vertical="center"/>
    </xf>
    <xf numFmtId="0" fontId="40" fillId="0" borderId="103" xfId="0" applyFont="1" applyBorder="1" applyAlignment="1">
      <alignment horizontal="center" vertical="center"/>
    </xf>
    <xf numFmtId="0" fontId="0" fillId="0" borderId="0" xfId="0" applyAlignment="1" applyProtection="1">
      <alignment horizontal="left"/>
      <protection locked="0"/>
    </xf>
    <xf numFmtId="0" fontId="18" fillId="0" borderId="65"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56" fillId="0" borderId="64"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4"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107"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15"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59" xfId="0" applyFont="1" applyBorder="1" applyAlignment="1">
      <alignment horizontal="center" vertical="center" wrapText="1"/>
    </xf>
    <xf numFmtId="0" fontId="33" fillId="0" borderId="58" xfId="0" applyFont="1" applyBorder="1" applyAlignment="1">
      <alignment horizontal="center" vertical="center" wrapText="1"/>
    </xf>
    <xf numFmtId="0" fontId="33" fillId="0" borderId="51" xfId="0" applyFont="1" applyBorder="1" applyAlignment="1">
      <alignment horizontal="center" vertical="center"/>
    </xf>
    <xf numFmtId="0" fontId="33" fillId="0" borderId="10" xfId="0" applyFont="1" applyBorder="1" applyAlignment="1">
      <alignment horizontal="center" vertical="center"/>
    </xf>
    <xf numFmtId="0" fontId="33" fillId="0" borderId="13" xfId="0" applyFont="1" applyBorder="1" applyAlignment="1">
      <alignment horizontal="center" vertical="center"/>
    </xf>
    <xf numFmtId="0" fontId="33" fillId="0" borderId="64"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3" fontId="21" fillId="0" borderId="0" xfId="0" applyNumberFormat="1" applyFont="1" applyAlignment="1" applyProtection="1">
      <alignment horizontal="left" wrapText="1"/>
      <protection locked="0"/>
    </xf>
    <xf numFmtId="0" fontId="18" fillId="0" borderId="0" xfId="0" applyFont="1" applyAlignment="1">
      <alignment horizontal="center"/>
    </xf>
    <xf numFmtId="0" fontId="21" fillId="0" borderId="0" xfId="0" applyFont="1" applyAlignment="1">
      <alignment horizontal="center"/>
    </xf>
    <xf numFmtId="0" fontId="21" fillId="0" borderId="21" xfId="0" applyFont="1" applyBorder="1" applyAlignment="1">
      <alignment horizontal="center"/>
    </xf>
    <xf numFmtId="3" fontId="21" fillId="0" borderId="0" xfId="0" applyNumberFormat="1" applyFont="1" applyAlignment="1" applyProtection="1">
      <alignment horizontal="left"/>
      <protection locked="0"/>
    </xf>
    <xf numFmtId="0" fontId="21" fillId="0" borderId="65" xfId="0" applyFont="1" applyBorder="1" applyAlignment="1">
      <alignment horizontal="center" vertical="center"/>
    </xf>
    <xf numFmtId="0" fontId="21" fillId="0" borderId="58" xfId="0" applyFont="1" applyBorder="1" applyAlignment="1">
      <alignment horizontal="center" vertical="center"/>
    </xf>
    <xf numFmtId="0" fontId="35" fillId="0" borderId="0" xfId="0" applyFont="1" applyAlignment="1">
      <alignment horizontal="left"/>
    </xf>
    <xf numFmtId="0" fontId="37" fillId="0" borderId="66"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7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70" xfId="0" applyFont="1" applyBorder="1" applyAlignment="1">
      <alignment horizontal="center" wrapText="1"/>
    </xf>
    <xf numFmtId="0" fontId="37" fillId="0" borderId="7" xfId="0" applyFont="1" applyBorder="1" applyAlignment="1">
      <alignment horizontal="center" wrapText="1"/>
    </xf>
    <xf numFmtId="0" fontId="37" fillId="0" borderId="72" xfId="0" applyFont="1" applyBorder="1" applyAlignment="1">
      <alignment horizontal="center" wrapText="1"/>
    </xf>
    <xf numFmtId="0" fontId="37" fillId="0" borderId="73" xfId="0" applyFont="1" applyBorder="1" applyAlignment="1">
      <alignment horizontal="center" wrapText="1"/>
    </xf>
    <xf numFmtId="0" fontId="27" fillId="0" borderId="0" xfId="0" applyFont="1" applyAlignment="1" applyProtection="1">
      <alignment horizontal="left" wrapText="1"/>
      <protection locked="0"/>
    </xf>
    <xf numFmtId="0" fontId="29" fillId="0" borderId="45" xfId="0" applyFont="1" applyBorder="1" applyAlignment="1">
      <alignment horizontal="center" vertical="center"/>
    </xf>
    <xf numFmtId="0" fontId="29" fillId="0" borderId="50" xfId="0" applyFont="1" applyBorder="1" applyAlignment="1">
      <alignment horizontal="center" vertical="center"/>
    </xf>
    <xf numFmtId="0" fontId="29" fillId="0" borderId="16" xfId="0" applyFont="1" applyBorder="1" applyAlignment="1">
      <alignment horizontal="center" vertical="center"/>
    </xf>
    <xf numFmtId="0" fontId="29" fillId="0" borderId="42" xfId="0" applyFont="1" applyBorder="1" applyAlignment="1">
      <alignment horizontal="center" vertical="center"/>
    </xf>
    <xf numFmtId="0" fontId="27" fillId="0" borderId="9" xfId="0" applyFont="1" applyBorder="1" applyAlignment="1">
      <alignment horizontal="left" wrapText="1" indent="2"/>
    </xf>
    <xf numFmtId="0" fontId="0" fillId="0" borderId="12" xfId="0" applyBorder="1" applyAlignment="1">
      <alignment horizontal="left" wrapText="1" indent="2"/>
    </xf>
    <xf numFmtId="3" fontId="21" fillId="0" borderId="13" xfId="1" applyNumberFormat="1" applyFont="1" applyBorder="1" applyAlignment="1" applyProtection="1">
      <alignment horizontal="center"/>
      <protection locked="0"/>
    </xf>
    <xf numFmtId="3" fontId="21" fillId="0" borderId="36" xfId="1" applyNumberFormat="1" applyFont="1" applyBorder="1" applyAlignment="1">
      <alignment horizontal="center" vertical="center"/>
    </xf>
    <xf numFmtId="3" fontId="21" fillId="0" borderId="7" xfId="1" applyNumberFormat="1" applyFont="1" applyBorder="1" applyAlignment="1">
      <alignment horizontal="center" vertical="center"/>
    </xf>
    <xf numFmtId="3" fontId="0" fillId="0" borderId="0" xfId="0" applyNumberFormat="1" applyAlignment="1" applyProtection="1">
      <alignment horizontal="left" wrapText="1"/>
      <protection locked="0"/>
    </xf>
    <xf numFmtId="3" fontId="0" fillId="0" borderId="36" xfId="0" applyNumberFormat="1" applyBorder="1" applyAlignment="1">
      <alignment horizontal="center" vertical="center"/>
    </xf>
    <xf numFmtId="3" fontId="21" fillId="0" borderId="10" xfId="1" applyNumberFormat="1" applyFont="1" applyBorder="1" applyAlignment="1" applyProtection="1">
      <alignment horizontal="center"/>
      <protection locked="0"/>
    </xf>
    <xf numFmtId="3" fontId="0" fillId="0" borderId="10" xfId="0" applyNumberFormat="1" applyBorder="1" applyAlignment="1">
      <alignment horizontal="center" vertical="center"/>
    </xf>
    <xf numFmtId="0" fontId="21" fillId="0" borderId="0" xfId="4" applyFont="1" applyAlignment="1" applyProtection="1">
      <alignment horizontal="left" wrapText="1"/>
      <protection locked="0"/>
    </xf>
    <xf numFmtId="0" fontId="18" fillId="0" borderId="82" xfId="4" applyFont="1" applyBorder="1" applyAlignment="1">
      <alignment horizontal="center" vertical="center"/>
    </xf>
    <xf numFmtId="0" fontId="18" fillId="0" borderId="83" xfId="4" applyFont="1" applyBorder="1" applyAlignment="1">
      <alignment horizontal="center" vertical="center"/>
    </xf>
    <xf numFmtId="0" fontId="18" fillId="0" borderId="84" xfId="4" applyFont="1" applyBorder="1" applyAlignment="1">
      <alignment horizontal="center" vertical="center"/>
    </xf>
    <xf numFmtId="0" fontId="32" fillId="0" borderId="9" xfId="4" applyFont="1" applyBorder="1" applyAlignment="1">
      <alignment horizontal="left" vertical="center" wrapText="1"/>
    </xf>
    <xf numFmtId="0" fontId="32" fillId="0" borderId="0" xfId="4" applyFont="1" applyAlignment="1">
      <alignment horizontal="left" vertical="center" wrapText="1"/>
    </xf>
    <xf numFmtId="0" fontId="32" fillId="0" borderId="12" xfId="4" applyFont="1" applyBorder="1" applyAlignment="1">
      <alignment horizontal="left" vertical="center" wrapText="1"/>
    </xf>
    <xf numFmtId="3" fontId="21" fillId="0" borderId="0" xfId="1" applyNumberFormat="1" applyFont="1" applyAlignment="1" applyProtection="1">
      <alignment horizontal="left" wrapText="1"/>
      <protection locked="0"/>
    </xf>
    <xf numFmtId="0" fontId="0" fillId="0" borderId="9" xfId="0" applyBorder="1" applyAlignment="1">
      <alignment horizontal="left" vertical="center" wrapText="1" indent="1"/>
    </xf>
    <xf numFmtId="0" fontId="0" fillId="0" borderId="12" xfId="0" applyBorder="1" applyAlignment="1">
      <alignment horizontal="left" vertical="center" wrapText="1" indent="1"/>
    </xf>
    <xf numFmtId="0" fontId="25" fillId="0" borderId="53" xfId="0" applyFont="1" applyBorder="1" applyAlignment="1">
      <alignment horizontal="left" wrapText="1"/>
    </xf>
    <xf numFmtId="0" fontId="25" fillId="0" borderId="7" xfId="0" applyFont="1" applyBorder="1" applyAlignment="1">
      <alignment horizontal="left" wrapText="1"/>
    </xf>
    <xf numFmtId="0" fontId="25" fillId="0" borderId="7" xfId="0" applyFont="1" applyBorder="1" applyAlignment="1" applyProtection="1">
      <alignment horizontal="right" wrapText="1"/>
      <protection locked="0"/>
    </xf>
    <xf numFmtId="0" fontId="25" fillId="0" borderId="13" xfId="0" applyFont="1" applyBorder="1" applyAlignment="1">
      <alignment horizontal="left" wrapText="1" indent="1"/>
    </xf>
    <xf numFmtId="0" fontId="25" fillId="0" borderId="13" xfId="0" applyFont="1" applyBorder="1" applyAlignment="1">
      <alignment horizontal="right" wrapText="1"/>
    </xf>
    <xf numFmtId="0" fontId="25" fillId="0" borderId="31" xfId="0" applyFont="1" applyBorder="1" applyAlignment="1">
      <alignment horizontal="right" wrapText="1"/>
    </xf>
    <xf numFmtId="0" fontId="25" fillId="0" borderId="93" xfId="0" applyFont="1" applyBorder="1" applyAlignment="1">
      <alignment horizontal="left" wrapText="1"/>
    </xf>
    <xf numFmtId="0" fontId="25" fillId="0" borderId="73" xfId="0" applyFont="1" applyBorder="1" applyAlignment="1">
      <alignment horizontal="left" wrapText="1"/>
    </xf>
    <xf numFmtId="0" fontId="25" fillId="0" borderId="73" xfId="0" applyFont="1" applyBorder="1" applyAlignment="1">
      <alignment horizontal="right" wrapText="1"/>
    </xf>
    <xf numFmtId="0" fontId="25" fillId="0" borderId="73" xfId="0" applyFont="1" applyBorder="1" applyAlignment="1">
      <alignment horizontal="left" wrapText="1" indent="1"/>
    </xf>
    <xf numFmtId="0" fontId="25" fillId="0" borderId="74" xfId="0" applyFont="1" applyBorder="1" applyAlignment="1">
      <alignment horizontal="right" wrapText="1"/>
    </xf>
    <xf numFmtId="0" fontId="25" fillId="0" borderId="10" xfId="0" applyFont="1" applyBorder="1" applyAlignment="1">
      <alignment horizontal="left" wrapText="1" indent="1"/>
    </xf>
    <xf numFmtId="0" fontId="25" fillId="0" borderId="10" xfId="0" applyFont="1" applyBorder="1" applyAlignment="1">
      <alignment horizontal="right" wrapText="1"/>
    </xf>
    <xf numFmtId="0" fontId="25" fillId="0" borderId="34" xfId="0" applyFont="1" applyBorder="1" applyAlignment="1">
      <alignment horizontal="right" wrapText="1"/>
    </xf>
    <xf numFmtId="0" fontId="25" fillId="0" borderId="7" xfId="0" applyFont="1" applyBorder="1" applyAlignment="1">
      <alignment horizontal="left" wrapText="1" indent="1"/>
    </xf>
    <xf numFmtId="0" fontId="25" fillId="0" borderId="71" xfId="0" applyFont="1" applyBorder="1" applyAlignment="1" applyProtection="1">
      <alignment horizontal="right" wrapText="1"/>
      <protection locked="0"/>
    </xf>
    <xf numFmtId="0" fontId="25" fillId="0" borderId="36" xfId="0" applyFont="1" applyBorder="1" applyAlignment="1">
      <alignment horizontal="left" wrapText="1" indent="1"/>
    </xf>
    <xf numFmtId="0" fontId="25" fillId="0" borderId="36" xfId="0" applyFont="1" applyBorder="1" applyAlignment="1">
      <alignment horizontal="right" wrapText="1"/>
    </xf>
    <xf numFmtId="0" fontId="25" fillId="0" borderId="38" xfId="0" applyFont="1" applyBorder="1" applyAlignment="1">
      <alignment horizontal="right" wrapText="1"/>
    </xf>
    <xf numFmtId="0" fontId="0" fillId="0" borderId="73" xfId="0" applyBorder="1"/>
    <xf numFmtId="166" fontId="25" fillId="0" borderId="73" xfId="0" applyNumberFormat="1" applyFont="1" applyBorder="1" applyAlignment="1" applyProtection="1">
      <alignment horizontal="right" wrapText="1"/>
      <protection locked="0"/>
    </xf>
    <xf numFmtId="0" fontId="25" fillId="0" borderId="92" xfId="0" applyFont="1" applyBorder="1" applyAlignment="1">
      <alignment horizontal="left" wrapText="1"/>
    </xf>
    <xf numFmtId="0" fontId="25" fillId="0" borderId="97" xfId="0" applyFont="1" applyBorder="1" applyAlignment="1">
      <alignment horizontal="left" wrapText="1"/>
    </xf>
    <xf numFmtId="166" fontId="25" fillId="0" borderId="74" xfId="0" applyNumberFormat="1" applyFont="1" applyBorder="1" applyAlignment="1" applyProtection="1">
      <alignment horizontal="right" wrapText="1"/>
      <protection locked="0"/>
    </xf>
    <xf numFmtId="0" fontId="25" fillId="0" borderId="66" xfId="0" applyFont="1" applyBorder="1" applyAlignment="1">
      <alignment horizontal="left" wrapText="1"/>
    </xf>
    <xf numFmtId="0" fontId="25" fillId="0" borderId="67" xfId="0" applyFont="1" applyBorder="1" applyAlignment="1">
      <alignment horizontal="left" wrapText="1"/>
    </xf>
    <xf numFmtId="0" fontId="25" fillId="0" borderId="75" xfId="0" applyFont="1" applyBorder="1" applyAlignment="1">
      <alignment horizontal="left" wrapText="1"/>
    </xf>
    <xf numFmtId="0" fontId="25" fillId="0" borderId="70" xfId="0" applyFont="1" applyBorder="1" applyAlignment="1">
      <alignment horizontal="left" wrapText="1"/>
    </xf>
    <xf numFmtId="0" fontId="25" fillId="0" borderId="7" xfId="0" applyFont="1" applyBorder="1" applyAlignment="1">
      <alignment horizontal="center" wrapText="1"/>
    </xf>
    <xf numFmtId="0" fontId="25" fillId="0" borderId="71" xfId="0" applyFont="1" applyBorder="1" applyAlignment="1">
      <alignment horizontal="center" wrapText="1"/>
    </xf>
    <xf numFmtId="0" fontId="0" fillId="0" borderId="7" xfId="0" applyBorder="1"/>
    <xf numFmtId="166" fontId="25" fillId="0" borderId="7" xfId="0" applyNumberFormat="1" applyFont="1" applyBorder="1" applyAlignment="1" applyProtection="1">
      <alignment horizontal="right" wrapText="1"/>
      <protection locked="0"/>
    </xf>
    <xf numFmtId="0" fontId="25" fillId="0" borderId="33" xfId="0" applyFont="1" applyBorder="1" applyAlignment="1">
      <alignment horizontal="left" wrapText="1"/>
    </xf>
    <xf numFmtId="0" fontId="25" fillId="0" borderId="0" xfId="0" applyFont="1" applyAlignment="1">
      <alignment horizontal="left" wrapText="1"/>
    </xf>
    <xf numFmtId="0" fontId="25" fillId="0" borderId="12" xfId="0" applyFont="1" applyBorder="1" applyAlignment="1">
      <alignment horizontal="left" wrapText="1"/>
    </xf>
    <xf numFmtId="166" fontId="25" fillId="0" borderId="10" xfId="0" applyNumberFormat="1" applyFont="1" applyBorder="1" applyAlignment="1">
      <alignment horizontal="right" wrapText="1"/>
    </xf>
    <xf numFmtId="166" fontId="25" fillId="0" borderId="34" xfId="0" applyNumberFormat="1" applyFont="1" applyBorder="1" applyAlignment="1">
      <alignment horizontal="right" wrapText="1"/>
    </xf>
    <xf numFmtId="166" fontId="25" fillId="0" borderId="13" xfId="0" applyNumberFormat="1" applyFont="1" applyBorder="1" applyAlignment="1">
      <alignment horizontal="right" wrapText="1"/>
    </xf>
    <xf numFmtId="166" fontId="25" fillId="0" borderId="31" xfId="0" applyNumberFormat="1" applyFont="1" applyBorder="1" applyAlignment="1">
      <alignment horizontal="right" wrapText="1"/>
    </xf>
    <xf numFmtId="166" fontId="25" fillId="0" borderId="71" xfId="0" applyNumberFormat="1" applyFont="1" applyBorder="1" applyAlignment="1" applyProtection="1">
      <alignment horizontal="right" wrapText="1"/>
      <protection locked="0"/>
    </xf>
    <xf numFmtId="166" fontId="25" fillId="0" borderId="36" xfId="0" applyNumberFormat="1" applyFont="1" applyBorder="1" applyAlignment="1">
      <alignment horizontal="right" wrapText="1"/>
    </xf>
    <xf numFmtId="166" fontId="25" fillId="0" borderId="38" xfId="0" applyNumberFormat="1" applyFont="1" applyBorder="1" applyAlignment="1">
      <alignment horizontal="right" wrapText="1"/>
    </xf>
    <xf numFmtId="0" fontId="25" fillId="0" borderId="67" xfId="0" applyFont="1" applyBorder="1" applyAlignment="1">
      <alignment horizontal="center" wrapText="1"/>
    </xf>
    <xf numFmtId="0" fontId="25" fillId="0" borderId="75" xfId="0" applyFont="1" applyBorder="1" applyAlignment="1">
      <alignment horizontal="center" wrapText="1"/>
    </xf>
    <xf numFmtId="0" fontId="25" fillId="0" borderId="7" xfId="0" applyFont="1" applyBorder="1" applyAlignment="1" applyProtection="1">
      <alignment horizontal="left" wrapText="1"/>
      <protection locked="0"/>
    </xf>
    <xf numFmtId="0" fontId="25" fillId="0" borderId="7" xfId="0" applyFont="1" applyBorder="1" applyAlignment="1" applyProtection="1">
      <alignment horizontal="center" wrapText="1"/>
      <protection locked="0"/>
    </xf>
    <xf numFmtId="0" fontId="25" fillId="0" borderId="71" xfId="0" applyFont="1" applyBorder="1" applyAlignment="1" applyProtection="1">
      <alignment horizontal="center" wrapText="1"/>
      <protection locked="0"/>
    </xf>
    <xf numFmtId="0" fontId="25" fillId="0" borderId="73" xfId="0" applyFont="1" applyBorder="1" applyAlignment="1" applyProtection="1">
      <alignment horizontal="left" wrapText="1"/>
      <protection locked="0"/>
    </xf>
    <xf numFmtId="0" fontId="25" fillId="0" borderId="73" xfId="0" applyFont="1" applyBorder="1" applyAlignment="1" applyProtection="1">
      <alignment horizontal="center" wrapText="1"/>
      <protection locked="0"/>
    </xf>
    <xf numFmtId="0" fontId="25" fillId="0" borderId="74" xfId="0" applyFont="1" applyBorder="1" applyAlignment="1" applyProtection="1">
      <alignment horizontal="center" wrapText="1"/>
      <protection locked="0"/>
    </xf>
    <xf numFmtId="0" fontId="0" fillId="0" borderId="7" xfId="0" applyBorder="1" applyProtection="1">
      <protection locked="0"/>
    </xf>
    <xf numFmtId="0" fontId="0" fillId="0" borderId="73" xfId="0" applyBorder="1" applyProtection="1">
      <protection locked="0"/>
    </xf>
    <xf numFmtId="0" fontId="25" fillId="0" borderId="56" xfId="0" applyFont="1" applyBorder="1" applyAlignment="1" applyProtection="1">
      <alignment horizontal="left" wrapText="1"/>
      <protection locked="0"/>
    </xf>
    <xf numFmtId="0" fontId="25" fillId="0" borderId="53" xfId="0" applyFont="1" applyBorder="1" applyAlignment="1" applyProtection="1">
      <alignment horizontal="left" wrapText="1"/>
      <protection locked="0"/>
    </xf>
    <xf numFmtId="0" fontId="25" fillId="0" borderId="56" xfId="0" applyFont="1" applyBorder="1" applyAlignment="1" applyProtection="1">
      <alignment horizontal="center" wrapText="1"/>
      <protection locked="0"/>
    </xf>
    <xf numFmtId="0" fontId="25" fillId="0" borderId="6" xfId="0" applyFont="1" applyBorder="1" applyAlignment="1" applyProtection="1">
      <alignment horizontal="center" wrapText="1"/>
      <protection locked="0"/>
    </xf>
    <xf numFmtId="0" fontId="25" fillId="0" borderId="53" xfId="0" applyFont="1" applyBorder="1" applyAlignment="1" applyProtection="1">
      <alignment horizontal="center" wrapText="1"/>
      <protection locked="0"/>
    </xf>
    <xf numFmtId="0" fontId="25" fillId="0" borderId="6" xfId="0" applyFont="1" applyBorder="1" applyAlignment="1" applyProtection="1">
      <alignment horizontal="left" wrapText="1"/>
      <protection locked="0"/>
    </xf>
    <xf numFmtId="0" fontId="25" fillId="0" borderId="92" xfId="0" applyFont="1" applyBorder="1" applyAlignment="1" applyProtection="1">
      <alignment horizontal="left" wrapText="1"/>
      <protection locked="0"/>
    </xf>
    <xf numFmtId="0" fontId="25" fillId="0" borderId="97" xfId="0" applyFont="1" applyBorder="1" applyAlignment="1" applyProtection="1">
      <alignment horizontal="left" wrapText="1"/>
      <protection locked="0"/>
    </xf>
    <xf numFmtId="0" fontId="25" fillId="0" borderId="93" xfId="0" applyFont="1" applyBorder="1" applyAlignment="1" applyProtection="1">
      <alignment horizontal="left" wrapText="1"/>
      <protection locked="0"/>
    </xf>
    <xf numFmtId="0" fontId="25" fillId="0" borderId="92" xfId="0" applyFont="1" applyBorder="1" applyAlignment="1" applyProtection="1">
      <alignment horizontal="left" vertical="center" wrapText="1"/>
      <protection locked="0"/>
    </xf>
    <xf numFmtId="0" fontId="25" fillId="0" borderId="97" xfId="0" applyFont="1" applyBorder="1" applyAlignment="1" applyProtection="1">
      <alignment horizontal="left" vertical="center" wrapText="1"/>
      <protection locked="0"/>
    </xf>
    <xf numFmtId="0" fontId="25" fillId="0" borderId="93" xfId="0" applyFont="1" applyBorder="1" applyAlignment="1" applyProtection="1">
      <alignment horizontal="left" vertical="center" wrapText="1"/>
      <protection locked="0"/>
    </xf>
    <xf numFmtId="3" fontId="24" fillId="0" borderId="73" xfId="0" applyNumberFormat="1" applyFont="1" applyBorder="1" applyProtection="1">
      <protection locked="0"/>
    </xf>
    <xf numFmtId="3" fontId="24" fillId="0" borderId="74" xfId="0" applyNumberFormat="1" applyFont="1" applyBorder="1" applyProtection="1">
      <protection locked="0"/>
    </xf>
    <xf numFmtId="0" fontId="25" fillId="0" borderId="70" xfId="0" applyFont="1" applyBorder="1" applyAlignment="1">
      <alignment horizontal="center" wrapText="1"/>
    </xf>
    <xf numFmtId="0" fontId="25" fillId="0" borderId="71" xfId="0" applyFont="1" applyBorder="1" applyAlignment="1">
      <alignment horizontal="left" wrapText="1"/>
    </xf>
    <xf numFmtId="0" fontId="25" fillId="0" borderId="56" xfId="0" applyFont="1" applyBorder="1" applyAlignment="1" applyProtection="1">
      <alignment horizontal="left" vertical="center" wrapText="1"/>
      <protection locked="0"/>
    </xf>
    <xf numFmtId="0" fontId="25" fillId="0" borderId="6" xfId="0" applyFont="1" applyBorder="1" applyAlignment="1" applyProtection="1">
      <alignment horizontal="left" vertical="center" wrapText="1"/>
      <protection locked="0"/>
    </xf>
    <xf numFmtId="0" fontId="25" fillId="0" borderId="53" xfId="0" applyFont="1" applyBorder="1" applyAlignment="1" applyProtection="1">
      <alignment horizontal="left" vertical="center" wrapText="1"/>
      <protection locked="0"/>
    </xf>
    <xf numFmtId="3" fontId="24" fillId="0" borderId="7" xfId="0" applyNumberFormat="1" applyFont="1" applyBorder="1" applyProtection="1">
      <protection locked="0"/>
    </xf>
    <xf numFmtId="3" fontId="24" fillId="0" borderId="71" xfId="0" applyNumberFormat="1" applyFont="1" applyBorder="1" applyProtection="1">
      <protection locked="0"/>
    </xf>
    <xf numFmtId="0" fontId="25" fillId="0" borderId="56"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71" xfId="0" applyFont="1" applyBorder="1" applyAlignment="1">
      <alignment horizontal="center" vertical="center" wrapText="1"/>
    </xf>
    <xf numFmtId="0" fontId="25" fillId="0" borderId="85" xfId="0" applyFont="1" applyBorder="1" applyAlignment="1">
      <alignment horizontal="left" wrapText="1"/>
    </xf>
    <xf numFmtId="0" fontId="25" fillId="0" borderId="68" xfId="0" applyFont="1" applyBorder="1" applyAlignment="1">
      <alignment horizontal="left" wrapText="1"/>
    </xf>
    <xf numFmtId="0" fontId="25" fillId="0" borderId="69" xfId="0" applyFont="1" applyBorder="1" applyAlignment="1">
      <alignment horizontal="left" wrapText="1"/>
    </xf>
    <xf numFmtId="0" fontId="24" fillId="0" borderId="70" xfId="0" applyFont="1" applyBorder="1" applyAlignment="1">
      <alignment horizontal="center" wrapText="1"/>
    </xf>
    <xf numFmtId="0" fontId="25" fillId="0" borderId="56" xfId="0" applyFont="1" applyBorder="1" applyAlignment="1">
      <alignment horizontal="left" wrapText="1"/>
    </xf>
    <xf numFmtId="0" fontId="25" fillId="0" borderId="6" xfId="0" applyFont="1" applyBorder="1" applyAlignment="1">
      <alignment horizontal="left" wrapText="1"/>
    </xf>
    <xf numFmtId="0" fontId="25" fillId="0" borderId="56" xfId="0" applyFont="1" applyBorder="1" applyAlignment="1">
      <alignment wrapText="1"/>
    </xf>
    <xf numFmtId="0" fontId="25" fillId="0" borderId="6" xfId="0" applyFont="1" applyBorder="1" applyAlignment="1">
      <alignment wrapText="1"/>
    </xf>
    <xf numFmtId="0" fontId="25" fillId="0" borderId="95" xfId="0" applyFont="1" applyBorder="1" applyAlignment="1">
      <alignment wrapText="1"/>
    </xf>
    <xf numFmtId="0" fontId="25" fillId="0" borderId="70" xfId="0" applyFont="1" applyBorder="1" applyAlignment="1">
      <alignment horizontal="center" vertical="center" wrapText="1"/>
    </xf>
    <xf numFmtId="0" fontId="25" fillId="0" borderId="72" xfId="0" applyFont="1" applyBorder="1" applyAlignment="1">
      <alignment horizontal="center" vertical="center" wrapText="1"/>
    </xf>
    <xf numFmtId="0" fontId="25" fillId="0" borderId="7" xfId="0" applyFont="1" applyBorder="1" applyAlignment="1" applyProtection="1">
      <alignment horizontal="center" vertical="center" wrapText="1"/>
      <protection locked="0"/>
    </xf>
    <xf numFmtId="0" fontId="25" fillId="0" borderId="73" xfId="0" applyFont="1" applyBorder="1" applyAlignment="1" applyProtection="1">
      <alignment horizontal="center" vertical="center" wrapText="1"/>
      <protection locked="0"/>
    </xf>
    <xf numFmtId="0" fontId="25" fillId="0" borderId="7" xfId="0" applyFont="1" applyBorder="1" applyAlignment="1">
      <alignment horizontal="left"/>
    </xf>
    <xf numFmtId="0" fontId="25" fillId="0" borderId="56" xfId="0" applyFont="1" applyBorder="1" applyAlignment="1">
      <alignment horizontal="left"/>
    </xf>
    <xf numFmtId="0" fontId="25" fillId="0" borderId="6" xfId="0" applyFont="1" applyBorder="1" applyAlignment="1">
      <alignment horizontal="left"/>
    </xf>
    <xf numFmtId="0" fontId="25" fillId="0" borderId="53" xfId="0" applyFont="1" applyBorder="1" applyAlignment="1">
      <alignment horizontal="left"/>
    </xf>
    <xf numFmtId="0" fontId="25" fillId="0" borderId="73" xfId="0" applyFont="1" applyBorder="1" applyAlignment="1">
      <alignment horizontal="left"/>
    </xf>
    <xf numFmtId="0" fontId="25" fillId="0" borderId="29" xfId="0" applyFont="1" applyBorder="1" applyAlignment="1">
      <alignment horizontal="center" vertical="center" wrapText="1"/>
    </xf>
    <xf numFmtId="0" fontId="25" fillId="0" borderId="13" xfId="0" applyFont="1" applyBorder="1" applyAlignment="1" applyProtection="1">
      <alignment horizontal="center" vertical="center" wrapText="1"/>
      <protection locked="0"/>
    </xf>
    <xf numFmtId="0" fontId="25" fillId="0" borderId="13" xfId="0" applyFont="1" applyBorder="1" applyAlignment="1">
      <alignment horizontal="left"/>
    </xf>
    <xf numFmtId="14" fontId="25" fillId="0" borderId="0" xfId="0" applyNumberFormat="1" applyFont="1" applyAlignment="1">
      <alignment horizontal="left"/>
    </xf>
    <xf numFmtId="0" fontId="25" fillId="0" borderId="7" xfId="0" applyFont="1" applyBorder="1" applyAlignment="1" applyProtection="1">
      <alignment horizontal="left"/>
      <protection locked="0"/>
    </xf>
    <xf numFmtId="14" fontId="25" fillId="0" borderId="56" xfId="0" applyNumberFormat="1" applyFont="1" applyBorder="1" applyAlignment="1" applyProtection="1">
      <alignment horizontal="left"/>
      <protection locked="0"/>
    </xf>
    <xf numFmtId="14" fontId="25" fillId="0" borderId="53" xfId="0" applyNumberFormat="1" applyFont="1" applyBorder="1" applyAlignment="1" applyProtection="1">
      <alignment horizontal="left"/>
      <protection locked="0"/>
    </xf>
    <xf numFmtId="0" fontId="25" fillId="0" borderId="73" xfId="0" applyFont="1" applyBorder="1" applyAlignment="1" applyProtection="1">
      <alignment horizontal="left"/>
      <protection locked="0"/>
    </xf>
    <xf numFmtId="14" fontId="24" fillId="0" borderId="92" xfId="0" applyNumberFormat="1" applyFont="1" applyBorder="1" applyAlignment="1" applyProtection="1">
      <alignment horizontal="left"/>
      <protection locked="0"/>
    </xf>
    <xf numFmtId="14" fontId="24" fillId="0" borderId="93" xfId="0" applyNumberFormat="1" applyFont="1" applyBorder="1" applyAlignment="1" applyProtection="1">
      <alignment horizontal="left"/>
      <protection locked="0"/>
    </xf>
    <xf numFmtId="0" fontId="24" fillId="0" borderId="96" xfId="0" applyFont="1" applyBorder="1" applyAlignment="1" applyProtection="1">
      <alignment horizontal="left"/>
      <protection locked="0"/>
    </xf>
    <xf numFmtId="0" fontId="24" fillId="0" borderId="97" xfId="0" applyFont="1" applyBorder="1" applyAlignment="1" applyProtection="1">
      <alignment horizontal="left"/>
      <protection locked="0"/>
    </xf>
    <xf numFmtId="0" fontId="24" fillId="0" borderId="93" xfId="0" applyFont="1" applyBorder="1" applyAlignment="1" applyProtection="1">
      <alignment horizontal="left"/>
      <protection locked="0"/>
    </xf>
    <xf numFmtId="0" fontId="24" fillId="0" borderId="92" xfId="0" applyFont="1" applyBorder="1" applyAlignment="1" applyProtection="1">
      <alignment horizontal="center"/>
      <protection locked="0"/>
    </xf>
    <xf numFmtId="0" fontId="24" fillId="0" borderId="97" xfId="0" applyFont="1" applyBorder="1" applyAlignment="1" applyProtection="1">
      <alignment horizontal="center"/>
      <protection locked="0"/>
    </xf>
    <xf numFmtId="0" fontId="24" fillId="0" borderId="93" xfId="0" applyFont="1" applyBorder="1" applyAlignment="1" applyProtection="1">
      <alignment horizontal="center"/>
      <protection locked="0"/>
    </xf>
    <xf numFmtId="0" fontId="24" fillId="0" borderId="92" xfId="0" applyFont="1" applyBorder="1" applyAlignment="1" applyProtection="1">
      <alignment horizontal="left"/>
      <protection locked="0"/>
    </xf>
    <xf numFmtId="0" fontId="24" fillId="0" borderId="98" xfId="0" applyFont="1" applyBorder="1" applyAlignment="1" applyProtection="1">
      <alignment horizontal="left"/>
      <protection locked="0"/>
    </xf>
    <xf numFmtId="0" fontId="24" fillId="0" borderId="94" xfId="0" applyFont="1" applyBorder="1" applyAlignment="1" applyProtection="1">
      <alignment horizontal="left"/>
      <protection locked="0"/>
    </xf>
    <xf numFmtId="0" fontId="24" fillId="0" borderId="6" xfId="0" applyFont="1" applyBorder="1" applyAlignment="1" applyProtection="1">
      <alignment horizontal="left"/>
      <protection locked="0"/>
    </xf>
    <xf numFmtId="0" fontId="24" fillId="0" borderId="53" xfId="0" applyFont="1" applyBorder="1" applyAlignment="1" applyProtection="1">
      <alignment horizontal="left"/>
      <protection locked="0"/>
    </xf>
    <xf numFmtId="0" fontId="24" fillId="0" borderId="56" xfId="0" applyFont="1" applyBorder="1" applyAlignment="1" applyProtection="1">
      <alignment horizontal="center"/>
      <protection locked="0"/>
    </xf>
    <xf numFmtId="0" fontId="24" fillId="0" borderId="6" xfId="0" applyFont="1" applyBorder="1" applyAlignment="1" applyProtection="1">
      <alignment horizontal="center"/>
      <protection locked="0"/>
    </xf>
    <xf numFmtId="0" fontId="24" fillId="0" borderId="53" xfId="0" applyFont="1" applyBorder="1" applyAlignment="1" applyProtection="1">
      <alignment horizontal="center"/>
      <protection locked="0"/>
    </xf>
    <xf numFmtId="0" fontId="24" fillId="0" borderId="56" xfId="0" applyFont="1" applyBorder="1" applyAlignment="1" applyProtection="1">
      <alignment horizontal="left"/>
      <protection locked="0"/>
    </xf>
    <xf numFmtId="0" fontId="24" fillId="0" borderId="95" xfId="0" applyFont="1" applyBorder="1" applyAlignment="1" applyProtection="1">
      <alignment horizontal="left"/>
      <protection locked="0"/>
    </xf>
    <xf numFmtId="0" fontId="24" fillId="0" borderId="7" xfId="0" applyFont="1" applyBorder="1" applyAlignment="1" applyProtection="1">
      <alignment horizontal="left"/>
      <protection locked="0"/>
    </xf>
    <xf numFmtId="0" fontId="24" fillId="0" borderId="73" xfId="0" applyFont="1" applyBorder="1" applyAlignment="1" applyProtection="1">
      <alignment horizontal="left"/>
      <protection locked="0"/>
    </xf>
    <xf numFmtId="0" fontId="24" fillId="0" borderId="56" xfId="0" applyFont="1" applyBorder="1" applyAlignment="1" applyProtection="1">
      <alignment horizontal="left" vertical="center" wrapText="1"/>
      <protection locked="0"/>
    </xf>
    <xf numFmtId="0" fontId="24" fillId="0" borderId="53" xfId="0" applyFont="1" applyBorder="1" applyAlignment="1" applyProtection="1">
      <alignment horizontal="left" vertical="center" wrapText="1"/>
      <protection locked="0"/>
    </xf>
    <xf numFmtId="0" fontId="24" fillId="0" borderId="92" xfId="0" applyFont="1" applyBorder="1" applyAlignment="1" applyProtection="1">
      <alignment horizontal="left" wrapText="1"/>
      <protection locked="0"/>
    </xf>
    <xf numFmtId="0" fontId="24" fillId="0" borderId="93" xfId="0" applyFont="1" applyBorder="1" applyAlignment="1" applyProtection="1">
      <alignment horizontal="left" wrapText="1"/>
      <protection locked="0"/>
    </xf>
    <xf numFmtId="0" fontId="25" fillId="0" borderId="37"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42" xfId="0" applyFont="1" applyBorder="1" applyAlignment="1">
      <alignment horizontal="center" vertical="center" wrapText="1"/>
    </xf>
    <xf numFmtId="0" fontId="24" fillId="0" borderId="0" xfId="0" applyFont="1" applyAlignment="1" applyProtection="1">
      <alignment horizontal="left"/>
      <protection locked="0"/>
    </xf>
    <xf numFmtId="0" fontId="24" fillId="0" borderId="12" xfId="0" applyFont="1" applyBorder="1" applyAlignment="1" applyProtection="1">
      <alignment horizontal="left"/>
      <protection locked="0"/>
    </xf>
    <xf numFmtId="0" fontId="25" fillId="0" borderId="33" xfId="0" applyFont="1" applyBorder="1" applyAlignment="1">
      <alignment horizontal="left" indent="1"/>
    </xf>
    <xf numFmtId="0" fontId="25" fillId="0" borderId="0" xfId="0" applyFont="1" applyAlignment="1">
      <alignment horizontal="left" indent="1"/>
    </xf>
    <xf numFmtId="0" fontId="24" fillId="0" borderId="87" xfId="0" applyFont="1" applyBorder="1" applyAlignment="1" applyProtection="1">
      <alignment horizontal="left"/>
      <protection locked="0"/>
    </xf>
    <xf numFmtId="0" fontId="24" fillId="0" borderId="81" xfId="0" applyFont="1" applyBorder="1" applyAlignment="1" applyProtection="1">
      <alignment horizontal="left"/>
      <protection locked="0"/>
    </xf>
    <xf numFmtId="0" fontId="24" fillId="0" borderId="89" xfId="0" applyFont="1" applyBorder="1" applyAlignment="1" applyProtection="1">
      <alignment horizontal="left"/>
      <protection locked="0"/>
    </xf>
    <xf numFmtId="0" fontId="25" fillId="0" borderId="90" xfId="0" applyFont="1" applyBorder="1" applyAlignment="1">
      <alignment horizontal="left" indent="1"/>
    </xf>
    <xf numFmtId="0" fontId="25" fillId="0" borderId="81" xfId="0" applyFont="1" applyBorder="1" applyAlignment="1">
      <alignment horizontal="left" indent="1"/>
    </xf>
    <xf numFmtId="0" fontId="24" fillId="0" borderId="91" xfId="0" applyFont="1" applyBorder="1" applyAlignment="1" applyProtection="1">
      <alignment horizontal="left"/>
      <protection locked="0"/>
    </xf>
    <xf numFmtId="0" fontId="43" fillId="0" borderId="0" xfId="0" applyFont="1" applyAlignment="1">
      <alignment horizontal="left" wrapText="1"/>
    </xf>
    <xf numFmtId="0" fontId="45" fillId="0" borderId="0" xfId="0" applyFont="1" applyAlignment="1">
      <alignment horizontal="left" wrapText="1"/>
    </xf>
    <xf numFmtId="0" fontId="43" fillId="0" borderId="0" xfId="0" applyFont="1" applyAlignment="1">
      <alignment horizontal="center" wrapText="1"/>
    </xf>
    <xf numFmtId="0" fontId="43" fillId="0" borderId="0" xfId="0" applyFont="1" applyAlignment="1" applyProtection="1">
      <alignment horizontal="center" wrapText="1"/>
      <protection locked="0"/>
    </xf>
    <xf numFmtId="14" fontId="24" fillId="0" borderId="0" xfId="0" applyNumberFormat="1" applyFont="1" applyProtection="1">
      <protection locked="0"/>
    </xf>
    <xf numFmtId="14" fontId="24" fillId="0" borderId="87" xfId="0" applyNumberFormat="1" applyFont="1" applyBorder="1" applyProtection="1">
      <protection locked="0"/>
    </xf>
    <xf numFmtId="0" fontId="35" fillId="0" borderId="0" xfId="0" applyFont="1" applyAlignment="1">
      <alignment horizontal="center"/>
    </xf>
    <xf numFmtId="0" fontId="60" fillId="0" borderId="66" xfId="0" applyFont="1" applyBorder="1" applyAlignment="1">
      <alignment horizontal="center" wrapText="1"/>
    </xf>
    <xf numFmtId="0" fontId="60" fillId="0" borderId="70" xfId="0" applyFont="1" applyBorder="1" applyAlignment="1">
      <alignment horizontal="center" wrapText="1"/>
    </xf>
    <xf numFmtId="0" fontId="60" fillId="0" borderId="67" xfId="0" applyFont="1" applyBorder="1" applyAlignment="1">
      <alignment horizontal="center" wrapText="1"/>
    </xf>
    <xf numFmtId="0" fontId="60" fillId="0" borderId="75" xfId="0" applyFont="1" applyBorder="1" applyAlignment="1">
      <alignment horizontal="center" wrapText="1"/>
    </xf>
    <xf numFmtId="0" fontId="60" fillId="0" borderId="73" xfId="0" applyFont="1" applyBorder="1" applyAlignment="1">
      <alignment horizontal="center" wrapText="1"/>
    </xf>
    <xf numFmtId="0" fontId="0" fillId="0" borderId="67" xfId="0" applyBorder="1" applyAlignment="1">
      <alignment wrapText="1"/>
    </xf>
    <xf numFmtId="0" fontId="0" fillId="0" borderId="73" xfId="0" applyBorder="1" applyAlignment="1">
      <alignment wrapText="1"/>
    </xf>
    <xf numFmtId="0" fontId="60" fillId="0" borderId="74" xfId="0" applyFont="1" applyBorder="1" applyAlignment="1">
      <alignment horizontal="center" wrapText="1"/>
    </xf>
    <xf numFmtId="0" fontId="60" fillId="0" borderId="0" xfId="0" applyFont="1" applyAlignment="1">
      <alignment horizontal="left"/>
    </xf>
    <xf numFmtId="0" fontId="39" fillId="0" borderId="66" xfId="0" applyFont="1" applyBorder="1" applyAlignment="1">
      <alignment horizontal="center" wrapText="1"/>
    </xf>
    <xf numFmtId="0" fontId="39" fillId="0" borderId="70" xfId="0" applyFont="1" applyBorder="1" applyAlignment="1">
      <alignment horizontal="center" wrapText="1"/>
    </xf>
    <xf numFmtId="0" fontId="39" fillId="0" borderId="67" xfId="0" applyFont="1" applyBorder="1" applyAlignment="1">
      <alignment horizontal="center" wrapText="1"/>
    </xf>
    <xf numFmtId="0" fontId="39" fillId="0" borderId="75" xfId="0" applyFont="1" applyBorder="1" applyAlignment="1">
      <alignment horizontal="center" wrapText="1"/>
    </xf>
  </cellXfs>
  <cellStyles count="8">
    <cellStyle name="Milliers" xfId="1" builtinId="3"/>
    <cellStyle name="Milliers_CPPSONV" xfId="5"/>
    <cellStyle name="Normal" xfId="0" builtinId="0"/>
    <cellStyle name="Normal_BILSNV" xfId="6"/>
    <cellStyle name="Normal_C1AGS" xfId="7"/>
    <cellStyle name="Normal_CEGSOSAR" xfId="3"/>
    <cellStyle name="Normal_CPPSONV" xfId="4"/>
    <cellStyle name="Pourcentage" xfId="2" builtinId="5"/>
  </cellStyles>
  <dxfs count="8">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28575</xdr:rowOff>
    </xdr:from>
    <xdr:to>
      <xdr:col>2</xdr:col>
      <xdr:colOff>0</xdr:colOff>
      <xdr:row>2</xdr:row>
      <xdr:rowOff>0</xdr:rowOff>
    </xdr:to>
    <xdr:grpSp>
      <xdr:nvGrpSpPr>
        <xdr:cNvPr id="2" name="Group 382594">
          <a:extLst>
            <a:ext uri="{FF2B5EF4-FFF2-40B4-BE49-F238E27FC236}">
              <a16:creationId xmlns="" xmlns:a16="http://schemas.microsoft.com/office/drawing/2014/main" id="{07D8E6C6-B510-4607-ABE0-330455DC87A0}"/>
            </a:ext>
          </a:extLst>
        </xdr:cNvPr>
        <xdr:cNvGrpSpPr/>
      </xdr:nvGrpSpPr>
      <xdr:grpSpPr>
        <a:xfrm>
          <a:off x="1" y="28575"/>
          <a:ext cx="10477499" cy="413385"/>
          <a:chOff x="0" y="0"/>
          <a:chExt cx="5848350" cy="472638"/>
        </a:xfrm>
      </xdr:grpSpPr>
      <xdr:sp macro="" textlink="">
        <xdr:nvSpPr>
          <xdr:cNvPr id="3" name="Rectangle 2">
            <a:extLst>
              <a:ext uri="{FF2B5EF4-FFF2-40B4-BE49-F238E27FC236}">
                <a16:creationId xmlns="" xmlns:a16="http://schemas.microsoft.com/office/drawing/2014/main" id="{1DF40F01-4222-43EF-BA5C-EB49901A2C6A}"/>
              </a:ext>
            </a:extLst>
          </xdr:cNvPr>
          <xdr:cNvSpPr/>
        </xdr:nvSpPr>
        <xdr:spPr>
          <a:xfrm>
            <a:off x="158420" y="2285"/>
            <a:ext cx="42144" cy="189937"/>
          </a:xfrm>
          <a:prstGeom prst="rect">
            <a:avLst/>
          </a:prstGeom>
          <a:ln>
            <a:noFill/>
          </a:ln>
        </xdr:spPr>
        <xdr:txBody>
          <a:bodyPr lIns="0" tIns="0" rIns="0" bIns="0" rtlCol="0">
            <a:noAutofit/>
          </a:bodyPr>
          <a:lstStyle/>
          <a:p>
            <a:pPr>
              <a:lnSpc>
                <a:spcPct val="115000"/>
              </a:lnSpc>
              <a:spcAft>
                <a:spcPts val="0"/>
              </a:spcAft>
            </a:pPr>
            <a:r>
              <a:rPr lang="fr-FR"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p>
        </xdr:txBody>
      </xdr:sp>
      <xdr:sp macro="" textlink="">
        <xdr:nvSpPr>
          <xdr:cNvPr id="4" name="Rectangle 3">
            <a:extLst>
              <a:ext uri="{FF2B5EF4-FFF2-40B4-BE49-F238E27FC236}">
                <a16:creationId xmlns="" xmlns:a16="http://schemas.microsoft.com/office/drawing/2014/main" id="{5912EE03-9A32-4BA9-A0D9-F18BAC96AAD5}"/>
              </a:ext>
            </a:extLst>
          </xdr:cNvPr>
          <xdr:cNvSpPr/>
        </xdr:nvSpPr>
        <xdr:spPr>
          <a:xfrm>
            <a:off x="158420" y="282701"/>
            <a:ext cx="42144" cy="189937"/>
          </a:xfrm>
          <a:prstGeom prst="rect">
            <a:avLst/>
          </a:prstGeom>
          <a:ln>
            <a:noFill/>
          </a:ln>
        </xdr:spPr>
        <xdr:txBody>
          <a:bodyPr lIns="0" tIns="0" rIns="0" bIns="0" rtlCol="0">
            <a:noAutofit/>
          </a:bodyPr>
          <a:lstStyle/>
          <a:p>
            <a:pPr>
              <a:lnSpc>
                <a:spcPct val="115000"/>
              </a:lnSpc>
              <a:spcAft>
                <a:spcPts val="0"/>
              </a:spcAft>
            </a:pPr>
            <a:r>
              <a:rPr lang="fr-FR"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p>
        </xdr:txBody>
      </xdr:sp>
      <xdr:sp macro="" textlink="">
        <xdr:nvSpPr>
          <xdr:cNvPr id="5" name="Shape 508250">
            <a:extLst>
              <a:ext uri="{FF2B5EF4-FFF2-40B4-BE49-F238E27FC236}">
                <a16:creationId xmlns="" xmlns:a16="http://schemas.microsoft.com/office/drawing/2014/main" id="{E0EF7641-6787-4DF8-B1E8-3E4EB2FF45C6}"/>
              </a:ext>
            </a:extLst>
          </xdr:cNvPr>
          <xdr:cNvSpPr/>
        </xdr:nvSpPr>
        <xdr:spPr>
          <a:xfrm>
            <a:off x="0" y="76200"/>
            <a:ext cx="5772150" cy="352425"/>
          </a:xfrm>
          <a:custGeom>
            <a:avLst/>
            <a:gdLst/>
            <a:ahLst/>
            <a:cxnLst/>
            <a:rect l="0" t="0" r="0" b="0"/>
            <a:pathLst>
              <a:path w="5772150" h="352425">
                <a:moveTo>
                  <a:pt x="0" y="0"/>
                </a:moveTo>
                <a:lnTo>
                  <a:pt x="5772150" y="0"/>
                </a:lnTo>
                <a:lnTo>
                  <a:pt x="5772150" y="352425"/>
                </a:lnTo>
                <a:lnTo>
                  <a:pt x="0" y="352425"/>
                </a:lnTo>
                <a:lnTo>
                  <a:pt x="0" y="0"/>
                </a:lnTo>
              </a:path>
            </a:pathLst>
          </a:custGeom>
          <a:ln w="0" cap="flat">
            <a:miter lim="127000"/>
          </a:ln>
        </xdr:spPr>
        <xdr:style>
          <a:lnRef idx="0">
            <a:srgbClr val="000000"/>
          </a:lnRef>
          <a:fillRef idx="1">
            <a:srgbClr val="808080">
              <a:alpha val="50196"/>
            </a:srgbClr>
          </a:fillRef>
          <a:effectRef idx="0">
            <a:scrgbClr r="0" g="0" b="0"/>
          </a:effectRef>
          <a:fontRef idx="none"/>
        </xdr:style>
        <xdr:txBody>
          <a:bodyPr/>
          <a:lstStyle/>
          <a:p>
            <a:endParaRPr lang="fr-FR"/>
          </a:p>
        </xdr:txBody>
      </xdr:sp>
      <xdr:sp macro="" textlink="">
        <xdr:nvSpPr>
          <xdr:cNvPr id="6" name="Shape 508251">
            <a:extLst>
              <a:ext uri="{FF2B5EF4-FFF2-40B4-BE49-F238E27FC236}">
                <a16:creationId xmlns="" xmlns:a16="http://schemas.microsoft.com/office/drawing/2014/main" id="{D6F6E4A1-B1C0-40AC-B600-BBEC6C1E1617}"/>
              </a:ext>
            </a:extLst>
          </xdr:cNvPr>
          <xdr:cNvSpPr/>
        </xdr:nvSpPr>
        <xdr:spPr>
          <a:xfrm>
            <a:off x="76200" y="19054"/>
            <a:ext cx="5772150" cy="317044"/>
          </a:xfrm>
          <a:custGeom>
            <a:avLst/>
            <a:gdLst/>
            <a:ahLst/>
            <a:cxnLst/>
            <a:rect l="0" t="0" r="0" b="0"/>
            <a:pathLst>
              <a:path w="5772150" h="352425">
                <a:moveTo>
                  <a:pt x="0" y="0"/>
                </a:moveTo>
                <a:lnTo>
                  <a:pt x="5772150" y="0"/>
                </a:lnTo>
                <a:lnTo>
                  <a:pt x="5772150" y="352425"/>
                </a:lnTo>
                <a:lnTo>
                  <a:pt x="0" y="352425"/>
                </a:lnTo>
                <a:lnTo>
                  <a:pt x="0" y="0"/>
                </a:lnTo>
              </a:path>
            </a:pathLst>
          </a:custGeom>
          <a:ln w="0" cap="flat">
            <a:miter lim="127000"/>
          </a:ln>
        </xdr:spPr>
        <xdr:style>
          <a:lnRef idx="0">
            <a:srgbClr val="000000"/>
          </a:lnRef>
          <a:fillRef idx="1">
            <a:srgbClr val="4F81BD"/>
          </a:fillRef>
          <a:effectRef idx="0">
            <a:scrgbClr r="0" g="0" b="0"/>
          </a:effectRef>
          <a:fontRef idx="none"/>
        </xdr:style>
        <xdr:txBody>
          <a:bodyPr/>
          <a:lstStyle/>
          <a:p>
            <a:endParaRPr lang="fr-FR"/>
          </a:p>
        </xdr:txBody>
      </xdr:sp>
      <xdr:sp macro="" textlink="">
        <xdr:nvSpPr>
          <xdr:cNvPr id="7" name="Shape 19229">
            <a:extLst>
              <a:ext uri="{FF2B5EF4-FFF2-40B4-BE49-F238E27FC236}">
                <a16:creationId xmlns="" xmlns:a16="http://schemas.microsoft.com/office/drawing/2014/main" id="{BD253FEC-194F-4A69-8526-D8BF7828C528}"/>
              </a:ext>
            </a:extLst>
          </xdr:cNvPr>
          <xdr:cNvSpPr/>
        </xdr:nvSpPr>
        <xdr:spPr>
          <a:xfrm>
            <a:off x="76200" y="0"/>
            <a:ext cx="5772150" cy="352425"/>
          </a:xfrm>
          <a:custGeom>
            <a:avLst/>
            <a:gdLst/>
            <a:ahLst/>
            <a:cxnLst/>
            <a:rect l="0" t="0" r="0" b="0"/>
            <a:pathLst>
              <a:path w="5772150" h="352425">
                <a:moveTo>
                  <a:pt x="0" y="352425"/>
                </a:moveTo>
                <a:lnTo>
                  <a:pt x="5772150" y="352425"/>
                </a:lnTo>
                <a:lnTo>
                  <a:pt x="5772150" y="0"/>
                </a:lnTo>
                <a:lnTo>
                  <a:pt x="0" y="0"/>
                </a:lnTo>
                <a:close/>
              </a:path>
            </a:pathLst>
          </a:custGeom>
          <a:ln w="9525" cap="rnd">
            <a:miter lim="127000"/>
          </a:ln>
        </xdr:spPr>
        <xdr:style>
          <a:lnRef idx="1">
            <a:srgbClr val="000000"/>
          </a:lnRef>
          <a:fillRef idx="0">
            <a:srgbClr val="000000">
              <a:alpha val="0"/>
            </a:srgbClr>
          </a:fillRef>
          <a:effectRef idx="0">
            <a:scrgbClr r="0" g="0" b="0"/>
          </a:effectRef>
          <a:fontRef idx="none"/>
        </xdr:style>
        <xdr:txBody>
          <a:bodyPr/>
          <a:lstStyle/>
          <a:p>
            <a:endParaRPr lang="fr-FR"/>
          </a:p>
        </xdr:txBody>
      </xdr:sp>
      <xdr:sp macro="" textlink="">
        <xdr:nvSpPr>
          <xdr:cNvPr id="8" name="Rectangle 7">
            <a:extLst>
              <a:ext uri="{FF2B5EF4-FFF2-40B4-BE49-F238E27FC236}">
                <a16:creationId xmlns="" xmlns:a16="http://schemas.microsoft.com/office/drawing/2014/main" id="{9DF29218-D326-453E-A0B0-B29CC3BA58F8}"/>
              </a:ext>
            </a:extLst>
          </xdr:cNvPr>
          <xdr:cNvSpPr/>
        </xdr:nvSpPr>
        <xdr:spPr>
          <a:xfrm>
            <a:off x="2110994" y="80000"/>
            <a:ext cx="52173" cy="237150"/>
          </a:xfrm>
          <a:prstGeom prst="rect">
            <a:avLst/>
          </a:prstGeom>
          <a:ln>
            <a:noFill/>
          </a:ln>
        </xdr:spPr>
        <xdr:txBody>
          <a:bodyPr lIns="0" tIns="0" rIns="0" bIns="0" rtlCol="0">
            <a:noAutofit/>
          </a:bodyPr>
          <a:lstStyle/>
          <a:p>
            <a:pPr>
              <a:lnSpc>
                <a:spcPct val="115000"/>
              </a:lnSpc>
              <a:spcAft>
                <a:spcPts val="0"/>
              </a:spcAft>
            </a:pPr>
            <a:r>
              <a:rPr lang="fr-FR" sz="1400" b="1">
                <a:solidFill>
                  <a:srgbClr val="FFFFFF"/>
                </a:solidFill>
                <a:effectLst/>
                <a:latin typeface="Cambria" panose="02040503050406030204" pitchFamily="18" charset="0"/>
                <a:ea typeface="Cambria" panose="02040503050406030204" pitchFamily="18" charset="0"/>
                <a:cs typeface="Cambria" panose="02040503050406030204" pitchFamily="18" charset="0"/>
              </a:rPr>
              <a:t> </a:t>
            </a:r>
            <a:endParaRPr lang="fr-FR" sz="1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9" name="Rectangle 8">
            <a:extLst>
              <a:ext uri="{FF2B5EF4-FFF2-40B4-BE49-F238E27FC236}">
                <a16:creationId xmlns="" xmlns:a16="http://schemas.microsoft.com/office/drawing/2014/main" id="{D7BB4C3D-37ED-418F-9CC1-A86C9E5465AA}"/>
              </a:ext>
            </a:extLst>
          </xdr:cNvPr>
          <xdr:cNvSpPr/>
        </xdr:nvSpPr>
        <xdr:spPr>
          <a:xfrm>
            <a:off x="2254250" y="80000"/>
            <a:ext cx="52173" cy="237150"/>
          </a:xfrm>
          <a:prstGeom prst="rect">
            <a:avLst/>
          </a:prstGeom>
          <a:ln>
            <a:noFill/>
          </a:ln>
        </xdr:spPr>
        <xdr:txBody>
          <a:bodyPr lIns="0" tIns="0" rIns="0" bIns="0" rtlCol="0">
            <a:noAutofit/>
          </a:bodyPr>
          <a:lstStyle/>
          <a:p>
            <a:pPr>
              <a:lnSpc>
                <a:spcPct val="115000"/>
              </a:lnSpc>
              <a:spcAft>
                <a:spcPts val="0"/>
              </a:spcAft>
            </a:pPr>
            <a:r>
              <a:rPr lang="fr-FR" sz="1400" b="1">
                <a:solidFill>
                  <a:srgbClr val="FFFFFF"/>
                </a:solidFill>
                <a:effectLst/>
                <a:latin typeface="Cambria" panose="02040503050406030204" pitchFamily="18" charset="0"/>
                <a:ea typeface="Cambria" panose="02040503050406030204" pitchFamily="18" charset="0"/>
                <a:cs typeface="Cambria" panose="02040503050406030204" pitchFamily="18" charset="0"/>
              </a:rPr>
              <a:t> </a:t>
            </a:r>
            <a:endParaRPr lang="fr-FR" sz="11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0" name="Rectangle 9">
            <a:extLst>
              <a:ext uri="{FF2B5EF4-FFF2-40B4-BE49-F238E27FC236}">
                <a16:creationId xmlns="" xmlns:a16="http://schemas.microsoft.com/office/drawing/2014/main" id="{114B637B-2D8D-48E8-8913-A2EFB31ECBF7}"/>
              </a:ext>
            </a:extLst>
          </xdr:cNvPr>
          <xdr:cNvSpPr/>
        </xdr:nvSpPr>
        <xdr:spPr>
          <a:xfrm>
            <a:off x="2293874" y="80000"/>
            <a:ext cx="66402" cy="237150"/>
          </a:xfrm>
          <a:prstGeom prst="rect">
            <a:avLst/>
          </a:prstGeom>
          <a:ln>
            <a:noFill/>
          </a:ln>
        </xdr:spPr>
        <xdr:txBody>
          <a:bodyPr lIns="0" tIns="0" rIns="0" bIns="0" rtlCol="0">
            <a:noAutofit/>
          </a:bodyPr>
          <a:lstStyle/>
          <a:p>
            <a:pPr>
              <a:lnSpc>
                <a:spcPct val="115000"/>
              </a:lnSpc>
              <a:spcAft>
                <a:spcPts val="0"/>
              </a:spcAft>
            </a:pPr>
            <a:r>
              <a:rPr lang="fr-FR" sz="110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p>
        </xdr:txBody>
      </xdr:sp>
      <xdr:sp macro="" textlink="">
        <xdr:nvSpPr>
          <xdr:cNvPr id="11" name="Rectangle 10">
            <a:extLst>
              <a:ext uri="{FF2B5EF4-FFF2-40B4-BE49-F238E27FC236}">
                <a16:creationId xmlns="" xmlns:a16="http://schemas.microsoft.com/office/drawing/2014/main" id="{A9250A33-2F67-4E0C-84BF-BD85C95D847D}"/>
              </a:ext>
            </a:extLst>
          </xdr:cNvPr>
          <xdr:cNvSpPr/>
        </xdr:nvSpPr>
        <xdr:spPr>
          <a:xfrm>
            <a:off x="1171575" y="85761"/>
            <a:ext cx="4392608" cy="231389"/>
          </a:xfrm>
          <a:prstGeom prst="rect">
            <a:avLst/>
          </a:prstGeom>
          <a:ln>
            <a:noFill/>
          </a:ln>
        </xdr:spPr>
        <xdr:txBody>
          <a:bodyPr lIns="0" tIns="0" rIns="0" bIns="0" rtlCol="0">
            <a:noAutofit/>
          </a:bodyPr>
          <a:lstStyle/>
          <a:p>
            <a:r>
              <a:rPr lang="fr-FR" sz="1400" b="1">
                <a:solidFill>
                  <a:schemeClr val="bg1"/>
                </a:solidFill>
                <a:effectLst/>
                <a:latin typeface="Arial" panose="020B0604020202020204" pitchFamily="34" charset="0"/>
                <a:ea typeface="+mn-ea"/>
                <a:cs typeface="Arial" panose="020B0604020202020204" pitchFamily="34" charset="0"/>
              </a:rPr>
              <a:t>                           FICHE RÉCAPITULATIVE</a:t>
            </a:r>
            <a:endParaRPr lang="fr-FR" sz="1400">
              <a:solidFill>
                <a:schemeClr val="bg1"/>
              </a:solidFill>
              <a:effectLst/>
              <a:latin typeface="Arial" panose="020B0604020202020204" pitchFamily="34" charset="0"/>
              <a:ea typeface="+mn-ea"/>
              <a:cs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47</xdr:row>
      <xdr:rowOff>28573</xdr:rowOff>
    </xdr:from>
    <xdr:to>
      <xdr:col>15</xdr:col>
      <xdr:colOff>19050</xdr:colOff>
      <xdr:row>53</xdr:row>
      <xdr:rowOff>9525</xdr:rowOff>
    </xdr:to>
    <xdr:sp macro="" textlink="">
      <xdr:nvSpPr>
        <xdr:cNvPr id="2" name="ZoneTexte 1">
          <a:extLst>
            <a:ext uri="{FF2B5EF4-FFF2-40B4-BE49-F238E27FC236}">
              <a16:creationId xmlns="" xmlns:a16="http://schemas.microsoft.com/office/drawing/2014/main" id="{9DF0F907-4ADC-4F26-9119-655C9DD1F5EA}"/>
            </a:ext>
          </a:extLst>
        </xdr:cNvPr>
        <xdr:cNvSpPr txBox="1"/>
      </xdr:nvSpPr>
      <xdr:spPr>
        <a:xfrm>
          <a:off x="0" y="11207113"/>
          <a:ext cx="19693890" cy="784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I" sz="1200">
              <a:solidFill>
                <a:schemeClr val="dk1"/>
              </a:solidFill>
              <a:latin typeface="+mn-lt"/>
              <a:ea typeface="+mn-ea"/>
              <a:cs typeface="+mn-cs"/>
            </a:rPr>
            <a:t>1 - Les catégories « vie » et « décès » regroupent respectivement les contrats disposant uniquement d’une garantie en cas de vie et ceux disposant uniquement d’une garantie en cas de décès. </a:t>
          </a:r>
          <a:endParaRPr lang="fr-FR" sz="1200">
            <a:solidFill>
              <a:schemeClr val="dk1"/>
            </a:solidFill>
            <a:latin typeface="+mn-lt"/>
            <a:ea typeface="+mn-ea"/>
            <a:cs typeface="+mn-cs"/>
          </a:endParaRPr>
        </a:p>
        <a:p>
          <a:r>
            <a:rPr lang="fr-CI" sz="1200">
              <a:solidFill>
                <a:schemeClr val="dk1"/>
              </a:solidFill>
              <a:latin typeface="+mn-lt"/>
              <a:ea typeface="+mn-ea"/>
              <a:cs typeface="+mn-cs"/>
            </a:rPr>
            <a:t>2 -</a:t>
          </a:r>
          <a:r>
            <a:rPr lang="fr-CI" sz="1200" baseline="0">
              <a:solidFill>
                <a:schemeClr val="dk1"/>
              </a:solidFill>
              <a:latin typeface="+mn-lt"/>
              <a:ea typeface="+mn-ea"/>
              <a:cs typeface="+mn-cs"/>
            </a:rPr>
            <a:t> L</a:t>
          </a:r>
          <a:r>
            <a:rPr lang="fr-CI" sz="1200">
              <a:solidFill>
                <a:schemeClr val="dk1"/>
              </a:solidFill>
              <a:latin typeface="+mn-lt"/>
              <a:ea typeface="+mn-ea"/>
              <a:cs typeface="+mn-cs"/>
            </a:rPr>
            <a:t>a catégorie « mixte » recoupe l’ensemble des contrats disposant à la fois d’une garantie en cas de vie et d’une garantie en cas de décès.</a:t>
          </a:r>
          <a:endParaRPr lang="fr-FR" sz="1200">
            <a:solidFill>
              <a:schemeClr val="dk1"/>
            </a:solidFill>
            <a:latin typeface="+mn-lt"/>
            <a:ea typeface="+mn-ea"/>
            <a:cs typeface="+mn-cs"/>
          </a:endParaRPr>
        </a:p>
        <a:p>
          <a:r>
            <a:rPr lang="fr-FR" sz="1200">
              <a:solidFill>
                <a:schemeClr val="dk1"/>
              </a:solidFill>
              <a:latin typeface="+mn-lt"/>
              <a:ea typeface="+mn-ea"/>
              <a:cs typeface="+mn-cs"/>
            </a:rPr>
            <a:t>3 - Les contrats retraite ou les contrats en cas de vie avec contre assurance des provisions mathématiques sont regroupés dans la catégorie « épargne » tandis que les titres de capitalisation sont regroupés dans la catégorie « capitalisation </a:t>
          </a:r>
          <a:r>
            <a:rPr lang="fr-CI" sz="1200">
              <a:solidFill>
                <a:schemeClr val="dk1"/>
              </a:solidFill>
              <a:latin typeface="+mn-lt"/>
              <a:ea typeface="+mn-ea"/>
              <a:cs typeface="+mn-cs"/>
            </a:rPr>
            <a:t>».</a:t>
          </a:r>
          <a:endParaRPr lang="fr-FR" sz="1200"/>
        </a:p>
        <a:p>
          <a:r>
            <a:rPr lang="fr-CI" sz="1200">
              <a:solidFill>
                <a:schemeClr val="dk1"/>
              </a:solidFill>
              <a:latin typeface="+mn-lt"/>
              <a:ea typeface="+mn-ea"/>
              <a:cs typeface="+mn-cs"/>
            </a:rPr>
            <a:t>4</a:t>
          </a:r>
          <a:r>
            <a:rPr lang="fr-CI" sz="1200" baseline="0">
              <a:solidFill>
                <a:schemeClr val="dk1"/>
              </a:solidFill>
              <a:latin typeface="+mn-lt"/>
              <a:ea typeface="+mn-ea"/>
              <a:cs typeface="+mn-cs"/>
            </a:rPr>
            <a:t> - </a:t>
          </a:r>
          <a:r>
            <a:rPr lang="fr-FR" sz="1200">
              <a:solidFill>
                <a:schemeClr val="dk1"/>
              </a:solidFill>
              <a:latin typeface="+mn-lt"/>
              <a:ea typeface="+mn-ea"/>
              <a:cs typeface="+mn-cs"/>
            </a:rPr>
            <a:t>Les risques complémentaires sont regroupés dans une colonne distincte.</a:t>
          </a:r>
          <a:endParaRPr lang="fr-FR"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16" workbookViewId="0">
      <selection activeCell="B16" sqref="B16"/>
    </sheetView>
  </sheetViews>
  <sheetFormatPr baseColWidth="10" defaultColWidth="8.88671875" defaultRowHeight="14.4"/>
  <cols>
    <col min="1" max="1" width="26.88671875" customWidth="1"/>
    <col min="2" max="2" width="125.88671875" customWidth="1"/>
  </cols>
  <sheetData>
    <row r="1" spans="1:3" ht="17.399999999999999">
      <c r="A1" s="1"/>
      <c r="B1" s="2"/>
    </row>
    <row r="2" spans="1:3" ht="17.399999999999999">
      <c r="A2" s="1"/>
      <c r="B2" s="2"/>
    </row>
    <row r="3" spans="1:3">
      <c r="A3" s="3"/>
      <c r="B3" s="2"/>
    </row>
    <row r="4" spans="1:3">
      <c r="A4" s="4" t="s">
        <v>0</v>
      </c>
      <c r="B4" s="5"/>
      <c r="C4" s="5"/>
    </row>
    <row r="5" spans="1:3">
      <c r="A5" s="6" t="s">
        <v>1</v>
      </c>
      <c r="B5" s="5"/>
      <c r="C5" s="7"/>
    </row>
    <row r="6" spans="1:3">
      <c r="A6" s="8" t="s">
        <v>2</v>
      </c>
      <c r="B6" s="5"/>
      <c r="C6" s="7"/>
    </row>
    <row r="7" spans="1:3">
      <c r="A7" s="8" t="s">
        <v>3</v>
      </c>
      <c r="B7" s="5"/>
      <c r="C7" s="7"/>
    </row>
    <row r="8" spans="1:3">
      <c r="A8" s="8"/>
      <c r="B8" s="5"/>
      <c r="C8" s="7"/>
    </row>
    <row r="9" spans="1:3" ht="6.75" customHeight="1" thickBot="1"/>
    <row r="10" spans="1:3" s="10" customFormat="1" ht="19.95" customHeight="1" thickBot="1">
      <c r="A10" s="9" t="s">
        <v>4</v>
      </c>
      <c r="B10" s="9" t="s">
        <v>5</v>
      </c>
    </row>
    <row r="11" spans="1:3" s="13" customFormat="1" ht="19.95" customHeight="1" thickBot="1">
      <c r="A11" s="11" t="s">
        <v>15</v>
      </c>
      <c r="B11" s="12" t="s">
        <v>485</v>
      </c>
    </row>
    <row r="12" spans="1:3" s="13" customFormat="1" ht="19.95" customHeight="1" thickBot="1">
      <c r="A12" s="11" t="s">
        <v>6</v>
      </c>
      <c r="B12" s="12" t="s">
        <v>486</v>
      </c>
    </row>
    <row r="13" spans="1:3" s="13" customFormat="1" ht="19.95" customHeight="1" thickBot="1">
      <c r="A13" s="11" t="s">
        <v>7</v>
      </c>
      <c r="B13" s="12" t="s">
        <v>487</v>
      </c>
    </row>
    <row r="14" spans="1:3" s="13" customFormat="1" ht="19.95" customHeight="1" thickBot="1">
      <c r="A14" s="11" t="s">
        <v>8</v>
      </c>
      <c r="B14" s="12" t="s">
        <v>488</v>
      </c>
    </row>
    <row r="15" spans="1:3" s="13" customFormat="1" ht="19.95" customHeight="1" thickBot="1">
      <c r="A15" s="11" t="s">
        <v>9</v>
      </c>
      <c r="B15" s="12" t="s">
        <v>489</v>
      </c>
    </row>
    <row r="16" spans="1:3" s="13" customFormat="1" ht="19.95" customHeight="1" thickBot="1">
      <c r="A16" s="11" t="s">
        <v>843</v>
      </c>
      <c r="B16" s="12" t="s">
        <v>844</v>
      </c>
    </row>
    <row r="17" spans="1:2" s="13" customFormat="1" ht="19.95" customHeight="1" thickBot="1">
      <c r="A17" s="11" t="s">
        <v>845</v>
      </c>
      <c r="B17" s="12" t="s">
        <v>846</v>
      </c>
    </row>
    <row r="18" spans="1:2" s="13" customFormat="1" ht="19.95" customHeight="1" thickBot="1">
      <c r="A18" s="11" t="s">
        <v>848</v>
      </c>
      <c r="B18" s="12" t="s">
        <v>847</v>
      </c>
    </row>
    <row r="19" spans="1:2" s="13" customFormat="1" ht="19.95" customHeight="1" thickBot="1">
      <c r="A19" s="11" t="s">
        <v>849</v>
      </c>
      <c r="B19" s="12" t="s">
        <v>850</v>
      </c>
    </row>
    <row r="20" spans="1:2" s="13" customFormat="1" ht="19.95" customHeight="1" thickBot="1">
      <c r="A20" s="11" t="s">
        <v>851</v>
      </c>
      <c r="B20" s="12" t="s">
        <v>852</v>
      </c>
    </row>
    <row r="21" spans="1:2" s="13" customFormat="1" ht="19.95" customHeight="1" thickBot="1">
      <c r="A21" s="11" t="s">
        <v>853</v>
      </c>
      <c r="B21" s="12" t="s">
        <v>854</v>
      </c>
    </row>
    <row r="22" spans="1:2" s="13" customFormat="1" ht="19.95" customHeight="1" thickBot="1">
      <c r="A22" s="11" t="s">
        <v>855</v>
      </c>
      <c r="B22" s="12" t="s">
        <v>856</v>
      </c>
    </row>
    <row r="23" spans="1:2" s="13" customFormat="1" ht="19.95" customHeight="1" thickBot="1">
      <c r="A23" s="11" t="s">
        <v>10</v>
      </c>
      <c r="B23" s="12" t="s">
        <v>857</v>
      </c>
    </row>
    <row r="24" spans="1:2" s="13" customFormat="1" ht="19.95" customHeight="1" thickBot="1">
      <c r="A24" s="11" t="s">
        <v>11</v>
      </c>
      <c r="B24" s="12" t="s">
        <v>863</v>
      </c>
    </row>
    <row r="25" spans="1:2" s="13" customFormat="1" ht="19.95" customHeight="1" thickBot="1">
      <c r="A25" s="11" t="s">
        <v>12</v>
      </c>
      <c r="B25" s="12" t="s">
        <v>862</v>
      </c>
    </row>
    <row r="26" spans="1:2" s="13" customFormat="1" ht="19.95" customHeight="1" thickBot="1">
      <c r="A26" s="11" t="s">
        <v>310</v>
      </c>
      <c r="B26" s="12" t="s">
        <v>864</v>
      </c>
    </row>
    <row r="27" spans="1:2" s="13" customFormat="1" ht="19.95" customHeight="1" thickBot="1">
      <c r="A27" s="11" t="s">
        <v>14</v>
      </c>
      <c r="B27" s="12" t="s">
        <v>13</v>
      </c>
    </row>
    <row r="28" spans="1:2" s="13" customFormat="1" ht="19.95" customHeight="1" thickBot="1">
      <c r="A28" s="11" t="s">
        <v>858</v>
      </c>
      <c r="B28" s="12" t="s">
        <v>859</v>
      </c>
    </row>
    <row r="29" spans="1:2" s="13" customFormat="1" ht="19.95" customHeight="1" thickBot="1">
      <c r="A29" s="11" t="s">
        <v>860</v>
      </c>
      <c r="B29" s="12" t="s">
        <v>861</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4"/>
  <sheetViews>
    <sheetView workbookViewId="0">
      <selection activeCell="J17" sqref="I17:J17"/>
    </sheetView>
  </sheetViews>
  <sheetFormatPr baseColWidth="10" defaultRowHeight="14.4"/>
  <cols>
    <col min="1" max="1" width="11.33203125" customWidth="1"/>
    <col min="2" max="2" width="25" customWidth="1"/>
    <col min="3" max="7" width="14.88671875" customWidth="1"/>
    <col min="8" max="8" width="10.109375" customWidth="1"/>
    <col min="9" max="9" width="15.5546875" customWidth="1"/>
    <col min="10" max="10" width="10.109375" customWidth="1"/>
    <col min="11" max="11" width="11.109375" customWidth="1"/>
    <col min="257" max="257" width="11.33203125" customWidth="1"/>
    <col min="258" max="258" width="25" customWidth="1"/>
    <col min="259" max="263" width="14.88671875" customWidth="1"/>
    <col min="264" max="264" width="10.109375" customWidth="1"/>
    <col min="265" max="265" width="15.5546875" customWidth="1"/>
    <col min="266" max="266" width="10.109375" customWidth="1"/>
    <col min="267" max="267" width="11.109375" customWidth="1"/>
    <col min="513" max="513" width="11.33203125" customWidth="1"/>
    <col min="514" max="514" width="25" customWidth="1"/>
    <col min="515" max="519" width="14.88671875" customWidth="1"/>
    <col min="520" max="520" width="10.109375" customWidth="1"/>
    <col min="521" max="521" width="15.5546875" customWidth="1"/>
    <col min="522" max="522" width="10.109375" customWidth="1"/>
    <col min="523" max="523" width="11.109375" customWidth="1"/>
    <col min="769" max="769" width="11.33203125" customWidth="1"/>
    <col min="770" max="770" width="25" customWidth="1"/>
    <col min="771" max="775" width="14.88671875" customWidth="1"/>
    <col min="776" max="776" width="10.109375" customWidth="1"/>
    <col min="777" max="777" width="15.5546875" customWidth="1"/>
    <col min="778" max="778" width="10.109375" customWidth="1"/>
    <col min="779" max="779" width="11.109375" customWidth="1"/>
    <col min="1025" max="1025" width="11.33203125" customWidth="1"/>
    <col min="1026" max="1026" width="25" customWidth="1"/>
    <col min="1027" max="1031" width="14.88671875" customWidth="1"/>
    <col min="1032" max="1032" width="10.109375" customWidth="1"/>
    <col min="1033" max="1033" width="15.5546875" customWidth="1"/>
    <col min="1034" max="1034" width="10.109375" customWidth="1"/>
    <col min="1035" max="1035" width="11.109375" customWidth="1"/>
    <col min="1281" max="1281" width="11.33203125" customWidth="1"/>
    <col min="1282" max="1282" width="25" customWidth="1"/>
    <col min="1283" max="1287" width="14.88671875" customWidth="1"/>
    <col min="1288" max="1288" width="10.109375" customWidth="1"/>
    <col min="1289" max="1289" width="15.5546875" customWidth="1"/>
    <col min="1290" max="1290" width="10.109375" customWidth="1"/>
    <col min="1291" max="1291" width="11.109375" customWidth="1"/>
    <col min="1537" max="1537" width="11.33203125" customWidth="1"/>
    <col min="1538" max="1538" width="25" customWidth="1"/>
    <col min="1539" max="1543" width="14.88671875" customWidth="1"/>
    <col min="1544" max="1544" width="10.109375" customWidth="1"/>
    <col min="1545" max="1545" width="15.5546875" customWidth="1"/>
    <col min="1546" max="1546" width="10.109375" customWidth="1"/>
    <col min="1547" max="1547" width="11.109375" customWidth="1"/>
    <col min="1793" max="1793" width="11.33203125" customWidth="1"/>
    <col min="1794" max="1794" width="25" customWidth="1"/>
    <col min="1795" max="1799" width="14.88671875" customWidth="1"/>
    <col min="1800" max="1800" width="10.109375" customWidth="1"/>
    <col min="1801" max="1801" width="15.5546875" customWidth="1"/>
    <col min="1802" max="1802" width="10.109375" customWidth="1"/>
    <col min="1803" max="1803" width="11.109375" customWidth="1"/>
    <col min="2049" max="2049" width="11.33203125" customWidth="1"/>
    <col min="2050" max="2050" width="25" customWidth="1"/>
    <col min="2051" max="2055" width="14.88671875" customWidth="1"/>
    <col min="2056" max="2056" width="10.109375" customWidth="1"/>
    <col min="2057" max="2057" width="15.5546875" customWidth="1"/>
    <col min="2058" max="2058" width="10.109375" customWidth="1"/>
    <col min="2059" max="2059" width="11.109375" customWidth="1"/>
    <col min="2305" max="2305" width="11.33203125" customWidth="1"/>
    <col min="2306" max="2306" width="25" customWidth="1"/>
    <col min="2307" max="2311" width="14.88671875" customWidth="1"/>
    <col min="2312" max="2312" width="10.109375" customWidth="1"/>
    <col min="2313" max="2313" width="15.5546875" customWidth="1"/>
    <col min="2314" max="2314" width="10.109375" customWidth="1"/>
    <col min="2315" max="2315" width="11.109375" customWidth="1"/>
    <col min="2561" max="2561" width="11.33203125" customWidth="1"/>
    <col min="2562" max="2562" width="25" customWidth="1"/>
    <col min="2563" max="2567" width="14.88671875" customWidth="1"/>
    <col min="2568" max="2568" width="10.109375" customWidth="1"/>
    <col min="2569" max="2569" width="15.5546875" customWidth="1"/>
    <col min="2570" max="2570" width="10.109375" customWidth="1"/>
    <col min="2571" max="2571" width="11.109375" customWidth="1"/>
    <col min="2817" max="2817" width="11.33203125" customWidth="1"/>
    <col min="2818" max="2818" width="25" customWidth="1"/>
    <col min="2819" max="2823" width="14.88671875" customWidth="1"/>
    <col min="2824" max="2824" width="10.109375" customWidth="1"/>
    <col min="2825" max="2825" width="15.5546875" customWidth="1"/>
    <col min="2826" max="2826" width="10.109375" customWidth="1"/>
    <col min="2827" max="2827" width="11.109375" customWidth="1"/>
    <col min="3073" max="3073" width="11.33203125" customWidth="1"/>
    <col min="3074" max="3074" width="25" customWidth="1"/>
    <col min="3075" max="3079" width="14.88671875" customWidth="1"/>
    <col min="3080" max="3080" width="10.109375" customWidth="1"/>
    <col min="3081" max="3081" width="15.5546875" customWidth="1"/>
    <col min="3082" max="3082" width="10.109375" customWidth="1"/>
    <col min="3083" max="3083" width="11.109375" customWidth="1"/>
    <col min="3329" max="3329" width="11.33203125" customWidth="1"/>
    <col min="3330" max="3330" width="25" customWidth="1"/>
    <col min="3331" max="3335" width="14.88671875" customWidth="1"/>
    <col min="3336" max="3336" width="10.109375" customWidth="1"/>
    <col min="3337" max="3337" width="15.5546875" customWidth="1"/>
    <col min="3338" max="3338" width="10.109375" customWidth="1"/>
    <col min="3339" max="3339" width="11.109375" customWidth="1"/>
    <col min="3585" max="3585" width="11.33203125" customWidth="1"/>
    <col min="3586" max="3586" width="25" customWidth="1"/>
    <col min="3587" max="3591" width="14.88671875" customWidth="1"/>
    <col min="3592" max="3592" width="10.109375" customWidth="1"/>
    <col min="3593" max="3593" width="15.5546875" customWidth="1"/>
    <col min="3594" max="3594" width="10.109375" customWidth="1"/>
    <col min="3595" max="3595" width="11.109375" customWidth="1"/>
    <col min="3841" max="3841" width="11.33203125" customWidth="1"/>
    <col min="3842" max="3842" width="25" customWidth="1"/>
    <col min="3843" max="3847" width="14.88671875" customWidth="1"/>
    <col min="3848" max="3848" width="10.109375" customWidth="1"/>
    <col min="3849" max="3849" width="15.5546875" customWidth="1"/>
    <col min="3850" max="3850" width="10.109375" customWidth="1"/>
    <col min="3851" max="3851" width="11.109375" customWidth="1"/>
    <col min="4097" max="4097" width="11.33203125" customWidth="1"/>
    <col min="4098" max="4098" width="25" customWidth="1"/>
    <col min="4099" max="4103" width="14.88671875" customWidth="1"/>
    <col min="4104" max="4104" width="10.109375" customWidth="1"/>
    <col min="4105" max="4105" width="15.5546875" customWidth="1"/>
    <col min="4106" max="4106" width="10.109375" customWidth="1"/>
    <col min="4107" max="4107" width="11.109375" customWidth="1"/>
    <col min="4353" max="4353" width="11.33203125" customWidth="1"/>
    <col min="4354" max="4354" width="25" customWidth="1"/>
    <col min="4355" max="4359" width="14.88671875" customWidth="1"/>
    <col min="4360" max="4360" width="10.109375" customWidth="1"/>
    <col min="4361" max="4361" width="15.5546875" customWidth="1"/>
    <col min="4362" max="4362" width="10.109375" customWidth="1"/>
    <col min="4363" max="4363" width="11.109375" customWidth="1"/>
    <col min="4609" max="4609" width="11.33203125" customWidth="1"/>
    <col min="4610" max="4610" width="25" customWidth="1"/>
    <col min="4611" max="4615" width="14.88671875" customWidth="1"/>
    <col min="4616" max="4616" width="10.109375" customWidth="1"/>
    <col min="4617" max="4617" width="15.5546875" customWidth="1"/>
    <col min="4618" max="4618" width="10.109375" customWidth="1"/>
    <col min="4619" max="4619" width="11.109375" customWidth="1"/>
    <col min="4865" max="4865" width="11.33203125" customWidth="1"/>
    <col min="4866" max="4866" width="25" customWidth="1"/>
    <col min="4867" max="4871" width="14.88671875" customWidth="1"/>
    <col min="4872" max="4872" width="10.109375" customWidth="1"/>
    <col min="4873" max="4873" width="15.5546875" customWidth="1"/>
    <col min="4874" max="4874" width="10.109375" customWidth="1"/>
    <col min="4875" max="4875" width="11.109375" customWidth="1"/>
    <col min="5121" max="5121" width="11.33203125" customWidth="1"/>
    <col min="5122" max="5122" width="25" customWidth="1"/>
    <col min="5123" max="5127" width="14.88671875" customWidth="1"/>
    <col min="5128" max="5128" width="10.109375" customWidth="1"/>
    <col min="5129" max="5129" width="15.5546875" customWidth="1"/>
    <col min="5130" max="5130" width="10.109375" customWidth="1"/>
    <col min="5131" max="5131" width="11.109375" customWidth="1"/>
    <col min="5377" max="5377" width="11.33203125" customWidth="1"/>
    <col min="5378" max="5378" width="25" customWidth="1"/>
    <col min="5379" max="5383" width="14.88671875" customWidth="1"/>
    <col min="5384" max="5384" width="10.109375" customWidth="1"/>
    <col min="5385" max="5385" width="15.5546875" customWidth="1"/>
    <col min="5386" max="5386" width="10.109375" customWidth="1"/>
    <col min="5387" max="5387" width="11.109375" customWidth="1"/>
    <col min="5633" max="5633" width="11.33203125" customWidth="1"/>
    <col min="5634" max="5634" width="25" customWidth="1"/>
    <col min="5635" max="5639" width="14.88671875" customWidth="1"/>
    <col min="5640" max="5640" width="10.109375" customWidth="1"/>
    <col min="5641" max="5641" width="15.5546875" customWidth="1"/>
    <col min="5642" max="5642" width="10.109375" customWidth="1"/>
    <col min="5643" max="5643" width="11.109375" customWidth="1"/>
    <col min="5889" max="5889" width="11.33203125" customWidth="1"/>
    <col min="5890" max="5890" width="25" customWidth="1"/>
    <col min="5891" max="5895" width="14.88671875" customWidth="1"/>
    <col min="5896" max="5896" width="10.109375" customWidth="1"/>
    <col min="5897" max="5897" width="15.5546875" customWidth="1"/>
    <col min="5898" max="5898" width="10.109375" customWidth="1"/>
    <col min="5899" max="5899" width="11.109375" customWidth="1"/>
    <col min="6145" max="6145" width="11.33203125" customWidth="1"/>
    <col min="6146" max="6146" width="25" customWidth="1"/>
    <col min="6147" max="6151" width="14.88671875" customWidth="1"/>
    <col min="6152" max="6152" width="10.109375" customWidth="1"/>
    <col min="6153" max="6153" width="15.5546875" customWidth="1"/>
    <col min="6154" max="6154" width="10.109375" customWidth="1"/>
    <col min="6155" max="6155" width="11.109375" customWidth="1"/>
    <col min="6401" max="6401" width="11.33203125" customWidth="1"/>
    <col min="6402" max="6402" width="25" customWidth="1"/>
    <col min="6403" max="6407" width="14.88671875" customWidth="1"/>
    <col min="6408" max="6408" width="10.109375" customWidth="1"/>
    <col min="6409" max="6409" width="15.5546875" customWidth="1"/>
    <col min="6410" max="6410" width="10.109375" customWidth="1"/>
    <col min="6411" max="6411" width="11.109375" customWidth="1"/>
    <col min="6657" max="6657" width="11.33203125" customWidth="1"/>
    <col min="6658" max="6658" width="25" customWidth="1"/>
    <col min="6659" max="6663" width="14.88671875" customWidth="1"/>
    <col min="6664" max="6664" width="10.109375" customWidth="1"/>
    <col min="6665" max="6665" width="15.5546875" customWidth="1"/>
    <col min="6666" max="6666" width="10.109375" customWidth="1"/>
    <col min="6667" max="6667" width="11.109375" customWidth="1"/>
    <col min="6913" max="6913" width="11.33203125" customWidth="1"/>
    <col min="6914" max="6914" width="25" customWidth="1"/>
    <col min="6915" max="6919" width="14.88671875" customWidth="1"/>
    <col min="6920" max="6920" width="10.109375" customWidth="1"/>
    <col min="6921" max="6921" width="15.5546875" customWidth="1"/>
    <col min="6922" max="6922" width="10.109375" customWidth="1"/>
    <col min="6923" max="6923" width="11.109375" customWidth="1"/>
    <col min="7169" max="7169" width="11.33203125" customWidth="1"/>
    <col min="7170" max="7170" width="25" customWidth="1"/>
    <col min="7171" max="7175" width="14.88671875" customWidth="1"/>
    <col min="7176" max="7176" width="10.109375" customWidth="1"/>
    <col min="7177" max="7177" width="15.5546875" customWidth="1"/>
    <col min="7178" max="7178" width="10.109375" customWidth="1"/>
    <col min="7179" max="7179" width="11.109375" customWidth="1"/>
    <col min="7425" max="7425" width="11.33203125" customWidth="1"/>
    <col min="7426" max="7426" width="25" customWidth="1"/>
    <col min="7427" max="7431" width="14.88671875" customWidth="1"/>
    <col min="7432" max="7432" width="10.109375" customWidth="1"/>
    <col min="7433" max="7433" width="15.5546875" customWidth="1"/>
    <col min="7434" max="7434" width="10.109375" customWidth="1"/>
    <col min="7435" max="7435" width="11.109375" customWidth="1"/>
    <col min="7681" max="7681" width="11.33203125" customWidth="1"/>
    <col min="7682" max="7682" width="25" customWidth="1"/>
    <col min="7683" max="7687" width="14.88671875" customWidth="1"/>
    <col min="7688" max="7688" width="10.109375" customWidth="1"/>
    <col min="7689" max="7689" width="15.5546875" customWidth="1"/>
    <col min="7690" max="7690" width="10.109375" customWidth="1"/>
    <col min="7691" max="7691" width="11.109375" customWidth="1"/>
    <col min="7937" max="7937" width="11.33203125" customWidth="1"/>
    <col min="7938" max="7938" width="25" customWidth="1"/>
    <col min="7939" max="7943" width="14.88671875" customWidth="1"/>
    <col min="7944" max="7944" width="10.109375" customWidth="1"/>
    <col min="7945" max="7945" width="15.5546875" customWidth="1"/>
    <col min="7946" max="7946" width="10.109375" customWidth="1"/>
    <col min="7947" max="7947" width="11.109375" customWidth="1"/>
    <col min="8193" max="8193" width="11.33203125" customWidth="1"/>
    <col min="8194" max="8194" width="25" customWidth="1"/>
    <col min="8195" max="8199" width="14.88671875" customWidth="1"/>
    <col min="8200" max="8200" width="10.109375" customWidth="1"/>
    <col min="8201" max="8201" width="15.5546875" customWidth="1"/>
    <col min="8202" max="8202" width="10.109375" customWidth="1"/>
    <col min="8203" max="8203" width="11.109375" customWidth="1"/>
    <col min="8449" max="8449" width="11.33203125" customWidth="1"/>
    <col min="8450" max="8450" width="25" customWidth="1"/>
    <col min="8451" max="8455" width="14.88671875" customWidth="1"/>
    <col min="8456" max="8456" width="10.109375" customWidth="1"/>
    <col min="8457" max="8457" width="15.5546875" customWidth="1"/>
    <col min="8458" max="8458" width="10.109375" customWidth="1"/>
    <col min="8459" max="8459" width="11.109375" customWidth="1"/>
    <col min="8705" max="8705" width="11.33203125" customWidth="1"/>
    <col min="8706" max="8706" width="25" customWidth="1"/>
    <col min="8707" max="8711" width="14.88671875" customWidth="1"/>
    <col min="8712" max="8712" width="10.109375" customWidth="1"/>
    <col min="8713" max="8713" width="15.5546875" customWidth="1"/>
    <col min="8714" max="8714" width="10.109375" customWidth="1"/>
    <col min="8715" max="8715" width="11.109375" customWidth="1"/>
    <col min="8961" max="8961" width="11.33203125" customWidth="1"/>
    <col min="8962" max="8962" width="25" customWidth="1"/>
    <col min="8963" max="8967" width="14.88671875" customWidth="1"/>
    <col min="8968" max="8968" width="10.109375" customWidth="1"/>
    <col min="8969" max="8969" width="15.5546875" customWidth="1"/>
    <col min="8970" max="8970" width="10.109375" customWidth="1"/>
    <col min="8971" max="8971" width="11.109375" customWidth="1"/>
    <col min="9217" max="9217" width="11.33203125" customWidth="1"/>
    <col min="9218" max="9218" width="25" customWidth="1"/>
    <col min="9219" max="9223" width="14.88671875" customWidth="1"/>
    <col min="9224" max="9224" width="10.109375" customWidth="1"/>
    <col min="9225" max="9225" width="15.5546875" customWidth="1"/>
    <col min="9226" max="9226" width="10.109375" customWidth="1"/>
    <col min="9227" max="9227" width="11.109375" customWidth="1"/>
    <col min="9473" max="9473" width="11.33203125" customWidth="1"/>
    <col min="9474" max="9474" width="25" customWidth="1"/>
    <col min="9475" max="9479" width="14.88671875" customWidth="1"/>
    <col min="9480" max="9480" width="10.109375" customWidth="1"/>
    <col min="9481" max="9481" width="15.5546875" customWidth="1"/>
    <col min="9482" max="9482" width="10.109375" customWidth="1"/>
    <col min="9483" max="9483" width="11.109375" customWidth="1"/>
    <col min="9729" max="9729" width="11.33203125" customWidth="1"/>
    <col min="9730" max="9730" width="25" customWidth="1"/>
    <col min="9731" max="9735" width="14.88671875" customWidth="1"/>
    <col min="9736" max="9736" width="10.109375" customWidth="1"/>
    <col min="9737" max="9737" width="15.5546875" customWidth="1"/>
    <col min="9738" max="9738" width="10.109375" customWidth="1"/>
    <col min="9739" max="9739" width="11.109375" customWidth="1"/>
    <col min="9985" max="9985" width="11.33203125" customWidth="1"/>
    <col min="9986" max="9986" width="25" customWidth="1"/>
    <col min="9987" max="9991" width="14.88671875" customWidth="1"/>
    <col min="9992" max="9992" width="10.109375" customWidth="1"/>
    <col min="9993" max="9993" width="15.5546875" customWidth="1"/>
    <col min="9994" max="9994" width="10.109375" customWidth="1"/>
    <col min="9995" max="9995" width="11.109375" customWidth="1"/>
    <col min="10241" max="10241" width="11.33203125" customWidth="1"/>
    <col min="10242" max="10242" width="25" customWidth="1"/>
    <col min="10243" max="10247" width="14.88671875" customWidth="1"/>
    <col min="10248" max="10248" width="10.109375" customWidth="1"/>
    <col min="10249" max="10249" width="15.5546875" customWidth="1"/>
    <col min="10250" max="10250" width="10.109375" customWidth="1"/>
    <col min="10251" max="10251" width="11.109375" customWidth="1"/>
    <col min="10497" max="10497" width="11.33203125" customWidth="1"/>
    <col min="10498" max="10498" width="25" customWidth="1"/>
    <col min="10499" max="10503" width="14.88671875" customWidth="1"/>
    <col min="10504" max="10504" width="10.109375" customWidth="1"/>
    <col min="10505" max="10505" width="15.5546875" customWidth="1"/>
    <col min="10506" max="10506" width="10.109375" customWidth="1"/>
    <col min="10507" max="10507" width="11.109375" customWidth="1"/>
    <col min="10753" max="10753" width="11.33203125" customWidth="1"/>
    <col min="10754" max="10754" width="25" customWidth="1"/>
    <col min="10755" max="10759" width="14.88671875" customWidth="1"/>
    <col min="10760" max="10760" width="10.109375" customWidth="1"/>
    <col min="10761" max="10761" width="15.5546875" customWidth="1"/>
    <col min="10762" max="10762" width="10.109375" customWidth="1"/>
    <col min="10763" max="10763" width="11.109375" customWidth="1"/>
    <col min="11009" max="11009" width="11.33203125" customWidth="1"/>
    <col min="11010" max="11010" width="25" customWidth="1"/>
    <col min="11011" max="11015" width="14.88671875" customWidth="1"/>
    <col min="11016" max="11016" width="10.109375" customWidth="1"/>
    <col min="11017" max="11017" width="15.5546875" customWidth="1"/>
    <col min="11018" max="11018" width="10.109375" customWidth="1"/>
    <col min="11019" max="11019" width="11.109375" customWidth="1"/>
    <col min="11265" max="11265" width="11.33203125" customWidth="1"/>
    <col min="11266" max="11266" width="25" customWidth="1"/>
    <col min="11267" max="11271" width="14.88671875" customWidth="1"/>
    <col min="11272" max="11272" width="10.109375" customWidth="1"/>
    <col min="11273" max="11273" width="15.5546875" customWidth="1"/>
    <col min="11274" max="11274" width="10.109375" customWidth="1"/>
    <col min="11275" max="11275" width="11.109375" customWidth="1"/>
    <col min="11521" max="11521" width="11.33203125" customWidth="1"/>
    <col min="11522" max="11522" width="25" customWidth="1"/>
    <col min="11523" max="11527" width="14.88671875" customWidth="1"/>
    <col min="11528" max="11528" width="10.109375" customWidth="1"/>
    <col min="11529" max="11529" width="15.5546875" customWidth="1"/>
    <col min="11530" max="11530" width="10.109375" customWidth="1"/>
    <col min="11531" max="11531" width="11.109375" customWidth="1"/>
    <col min="11777" max="11777" width="11.33203125" customWidth="1"/>
    <col min="11778" max="11778" width="25" customWidth="1"/>
    <col min="11779" max="11783" width="14.88671875" customWidth="1"/>
    <col min="11784" max="11784" width="10.109375" customWidth="1"/>
    <col min="11785" max="11785" width="15.5546875" customWidth="1"/>
    <col min="11786" max="11786" width="10.109375" customWidth="1"/>
    <col min="11787" max="11787" width="11.109375" customWidth="1"/>
    <col min="12033" max="12033" width="11.33203125" customWidth="1"/>
    <col min="12034" max="12034" width="25" customWidth="1"/>
    <col min="12035" max="12039" width="14.88671875" customWidth="1"/>
    <col min="12040" max="12040" width="10.109375" customWidth="1"/>
    <col min="12041" max="12041" width="15.5546875" customWidth="1"/>
    <col min="12042" max="12042" width="10.109375" customWidth="1"/>
    <col min="12043" max="12043" width="11.109375" customWidth="1"/>
    <col min="12289" max="12289" width="11.33203125" customWidth="1"/>
    <col min="12290" max="12290" width="25" customWidth="1"/>
    <col min="12291" max="12295" width="14.88671875" customWidth="1"/>
    <col min="12296" max="12296" width="10.109375" customWidth="1"/>
    <col min="12297" max="12297" width="15.5546875" customWidth="1"/>
    <col min="12298" max="12298" width="10.109375" customWidth="1"/>
    <col min="12299" max="12299" width="11.109375" customWidth="1"/>
    <col min="12545" max="12545" width="11.33203125" customWidth="1"/>
    <col min="12546" max="12546" width="25" customWidth="1"/>
    <col min="12547" max="12551" width="14.88671875" customWidth="1"/>
    <col min="12552" max="12552" width="10.109375" customWidth="1"/>
    <col min="12553" max="12553" width="15.5546875" customWidth="1"/>
    <col min="12554" max="12554" width="10.109375" customWidth="1"/>
    <col min="12555" max="12555" width="11.109375" customWidth="1"/>
    <col min="12801" max="12801" width="11.33203125" customWidth="1"/>
    <col min="12802" max="12802" width="25" customWidth="1"/>
    <col min="12803" max="12807" width="14.88671875" customWidth="1"/>
    <col min="12808" max="12808" width="10.109375" customWidth="1"/>
    <col min="12809" max="12809" width="15.5546875" customWidth="1"/>
    <col min="12810" max="12810" width="10.109375" customWidth="1"/>
    <col min="12811" max="12811" width="11.109375" customWidth="1"/>
    <col min="13057" max="13057" width="11.33203125" customWidth="1"/>
    <col min="13058" max="13058" width="25" customWidth="1"/>
    <col min="13059" max="13063" width="14.88671875" customWidth="1"/>
    <col min="13064" max="13064" width="10.109375" customWidth="1"/>
    <col min="13065" max="13065" width="15.5546875" customWidth="1"/>
    <col min="13066" max="13066" width="10.109375" customWidth="1"/>
    <col min="13067" max="13067" width="11.109375" customWidth="1"/>
    <col min="13313" max="13313" width="11.33203125" customWidth="1"/>
    <col min="13314" max="13314" width="25" customWidth="1"/>
    <col min="13315" max="13319" width="14.88671875" customWidth="1"/>
    <col min="13320" max="13320" width="10.109375" customWidth="1"/>
    <col min="13321" max="13321" width="15.5546875" customWidth="1"/>
    <col min="13322" max="13322" width="10.109375" customWidth="1"/>
    <col min="13323" max="13323" width="11.109375" customWidth="1"/>
    <col min="13569" max="13569" width="11.33203125" customWidth="1"/>
    <col min="13570" max="13570" width="25" customWidth="1"/>
    <col min="13571" max="13575" width="14.88671875" customWidth="1"/>
    <col min="13576" max="13576" width="10.109375" customWidth="1"/>
    <col min="13577" max="13577" width="15.5546875" customWidth="1"/>
    <col min="13578" max="13578" width="10.109375" customWidth="1"/>
    <col min="13579" max="13579" width="11.109375" customWidth="1"/>
    <col min="13825" max="13825" width="11.33203125" customWidth="1"/>
    <col min="13826" max="13826" width="25" customWidth="1"/>
    <col min="13827" max="13831" width="14.88671875" customWidth="1"/>
    <col min="13832" max="13832" width="10.109375" customWidth="1"/>
    <col min="13833" max="13833" width="15.5546875" customWidth="1"/>
    <col min="13834" max="13834" width="10.109375" customWidth="1"/>
    <col min="13835" max="13835" width="11.109375" customWidth="1"/>
    <col min="14081" max="14081" width="11.33203125" customWidth="1"/>
    <col min="14082" max="14082" width="25" customWidth="1"/>
    <col min="14083" max="14087" width="14.88671875" customWidth="1"/>
    <col min="14088" max="14088" width="10.109375" customWidth="1"/>
    <col min="14089" max="14089" width="15.5546875" customWidth="1"/>
    <col min="14090" max="14090" width="10.109375" customWidth="1"/>
    <col min="14091" max="14091" width="11.109375" customWidth="1"/>
    <col min="14337" max="14337" width="11.33203125" customWidth="1"/>
    <col min="14338" max="14338" width="25" customWidth="1"/>
    <col min="14339" max="14343" width="14.88671875" customWidth="1"/>
    <col min="14344" max="14344" width="10.109375" customWidth="1"/>
    <col min="14345" max="14345" width="15.5546875" customWidth="1"/>
    <col min="14346" max="14346" width="10.109375" customWidth="1"/>
    <col min="14347" max="14347" width="11.109375" customWidth="1"/>
    <col min="14593" max="14593" width="11.33203125" customWidth="1"/>
    <col min="14594" max="14594" width="25" customWidth="1"/>
    <col min="14595" max="14599" width="14.88671875" customWidth="1"/>
    <col min="14600" max="14600" width="10.109375" customWidth="1"/>
    <col min="14601" max="14601" width="15.5546875" customWidth="1"/>
    <col min="14602" max="14602" width="10.109375" customWidth="1"/>
    <col min="14603" max="14603" width="11.109375" customWidth="1"/>
    <col min="14849" max="14849" width="11.33203125" customWidth="1"/>
    <col min="14850" max="14850" width="25" customWidth="1"/>
    <col min="14851" max="14855" width="14.88671875" customWidth="1"/>
    <col min="14856" max="14856" width="10.109375" customWidth="1"/>
    <col min="14857" max="14857" width="15.5546875" customWidth="1"/>
    <col min="14858" max="14858" width="10.109375" customWidth="1"/>
    <col min="14859" max="14859" width="11.109375" customWidth="1"/>
    <col min="15105" max="15105" width="11.33203125" customWidth="1"/>
    <col min="15106" max="15106" width="25" customWidth="1"/>
    <col min="15107" max="15111" width="14.88671875" customWidth="1"/>
    <col min="15112" max="15112" width="10.109375" customWidth="1"/>
    <col min="15113" max="15113" width="15.5546875" customWidth="1"/>
    <col min="15114" max="15114" width="10.109375" customWidth="1"/>
    <col min="15115" max="15115" width="11.109375" customWidth="1"/>
    <col min="15361" max="15361" width="11.33203125" customWidth="1"/>
    <col min="15362" max="15362" width="25" customWidth="1"/>
    <col min="15363" max="15367" width="14.88671875" customWidth="1"/>
    <col min="15368" max="15368" width="10.109375" customWidth="1"/>
    <col min="15369" max="15369" width="15.5546875" customWidth="1"/>
    <col min="15370" max="15370" width="10.109375" customWidth="1"/>
    <col min="15371" max="15371" width="11.109375" customWidth="1"/>
    <col min="15617" max="15617" width="11.33203125" customWidth="1"/>
    <col min="15618" max="15618" width="25" customWidth="1"/>
    <col min="15619" max="15623" width="14.88671875" customWidth="1"/>
    <col min="15624" max="15624" width="10.109375" customWidth="1"/>
    <col min="15625" max="15625" width="15.5546875" customWidth="1"/>
    <col min="15626" max="15626" width="10.109375" customWidth="1"/>
    <col min="15627" max="15627" width="11.109375" customWidth="1"/>
    <col min="15873" max="15873" width="11.33203125" customWidth="1"/>
    <col min="15874" max="15874" width="25" customWidth="1"/>
    <col min="15875" max="15879" width="14.88671875" customWidth="1"/>
    <col min="15880" max="15880" width="10.109375" customWidth="1"/>
    <col min="15881" max="15881" width="15.5546875" customWidth="1"/>
    <col min="15882" max="15882" width="10.109375" customWidth="1"/>
    <col min="15883" max="15883" width="11.109375" customWidth="1"/>
    <col min="16129" max="16129" width="11.33203125" customWidth="1"/>
    <col min="16130" max="16130" width="25" customWidth="1"/>
    <col min="16131" max="16135" width="14.88671875" customWidth="1"/>
    <col min="16136" max="16136" width="10.109375" customWidth="1"/>
    <col min="16137" max="16137" width="15.5546875" customWidth="1"/>
    <col min="16138" max="16138" width="10.109375" customWidth="1"/>
    <col min="16139" max="16139" width="11.109375" customWidth="1"/>
  </cols>
  <sheetData>
    <row r="1" spans="1:7" ht="11.25" customHeight="1">
      <c r="A1" s="145" t="s">
        <v>490</v>
      </c>
      <c r="B1" s="704" t="s">
        <v>603</v>
      </c>
      <c r="C1" s="704"/>
      <c r="D1" s="704"/>
      <c r="E1" s="704"/>
      <c r="F1" s="704"/>
      <c r="G1" s="704"/>
    </row>
    <row r="2" spans="1:7" ht="11.25" customHeight="1">
      <c r="A2" s="145" t="s">
        <v>491</v>
      </c>
      <c r="B2" s="125" t="s">
        <v>18</v>
      </c>
      <c r="D2" s="146" t="s">
        <v>19</v>
      </c>
      <c r="E2" s="72" t="s">
        <v>20</v>
      </c>
    </row>
    <row r="3" spans="1:7" ht="18" customHeight="1">
      <c r="A3" s="146" t="s">
        <v>604</v>
      </c>
    </row>
    <row r="4" spans="1:7" ht="11.1" customHeight="1">
      <c r="B4" s="146" t="s">
        <v>605</v>
      </c>
    </row>
    <row r="5" spans="1:7" ht="15" customHeight="1" thickBot="1">
      <c r="A5" s="317" t="s">
        <v>606</v>
      </c>
      <c r="C5" s="317"/>
    </row>
    <row r="6" spans="1:7" s="122" customFormat="1" ht="15.75" customHeight="1" thickTop="1">
      <c r="A6" s="723" t="s">
        <v>607</v>
      </c>
      <c r="B6" s="726" t="s">
        <v>557</v>
      </c>
      <c r="C6" s="729" t="s">
        <v>558</v>
      </c>
      <c r="D6" s="730"/>
      <c r="E6" s="730"/>
      <c r="F6" s="730"/>
      <c r="G6" s="731"/>
    </row>
    <row r="7" spans="1:7" s="122" customFormat="1" ht="11.1" customHeight="1">
      <c r="A7" s="724"/>
      <c r="B7" s="727"/>
      <c r="C7" s="472" t="s">
        <v>197</v>
      </c>
      <c r="D7" s="472" t="s">
        <v>197</v>
      </c>
      <c r="E7" s="472" t="s">
        <v>197</v>
      </c>
      <c r="F7" s="472" t="s">
        <v>197</v>
      </c>
      <c r="G7" s="473" t="s">
        <v>197</v>
      </c>
    </row>
    <row r="8" spans="1:7" s="122" customFormat="1" ht="11.1" customHeight="1">
      <c r="A8" s="725"/>
      <c r="B8" s="728"/>
      <c r="C8" s="474" t="s">
        <v>608</v>
      </c>
      <c r="D8" s="474" t="s">
        <v>608</v>
      </c>
      <c r="E8" s="474" t="s">
        <v>608</v>
      </c>
      <c r="F8" s="474" t="s">
        <v>608</v>
      </c>
      <c r="G8" s="475" t="s">
        <v>608</v>
      </c>
    </row>
    <row r="9" spans="1:7" s="74" customFormat="1" ht="10.5" customHeight="1">
      <c r="A9" s="476"/>
      <c r="B9" s="477" t="s">
        <v>609</v>
      </c>
      <c r="C9" s="478">
        <f t="shared" ref="C9:G10" si="0">C62+C115</f>
        <v>0</v>
      </c>
      <c r="D9" s="478">
        <f t="shared" si="0"/>
        <v>0</v>
      </c>
      <c r="E9" s="478">
        <f t="shared" si="0"/>
        <v>0</v>
      </c>
      <c r="F9" s="478">
        <f t="shared" si="0"/>
        <v>0</v>
      </c>
      <c r="G9" s="479">
        <f t="shared" si="0"/>
        <v>0</v>
      </c>
    </row>
    <row r="10" spans="1:7" s="74" customFormat="1" ht="10.5" customHeight="1">
      <c r="A10" s="476"/>
      <c r="B10" s="477" t="s">
        <v>610</v>
      </c>
      <c r="C10" s="480">
        <f t="shared" si="0"/>
        <v>0</v>
      </c>
      <c r="D10" s="480">
        <f t="shared" si="0"/>
        <v>0</v>
      </c>
      <c r="E10" s="480">
        <f t="shared" si="0"/>
        <v>0</v>
      </c>
      <c r="F10" s="480">
        <f t="shared" si="0"/>
        <v>0</v>
      </c>
      <c r="G10" s="481">
        <f t="shared" si="0"/>
        <v>0</v>
      </c>
    </row>
    <row r="11" spans="1:7" s="74" customFormat="1" ht="10.5" customHeight="1">
      <c r="A11" s="476"/>
      <c r="B11" s="477" t="s">
        <v>611</v>
      </c>
      <c r="C11" s="480">
        <f>SUM(C9:C10)</f>
        <v>0</v>
      </c>
      <c r="D11" s="480">
        <f>SUM(D9:D10)</f>
        <v>0</v>
      </c>
      <c r="E11" s="480">
        <f>SUM(E9:E10)</f>
        <v>0</v>
      </c>
      <c r="F11" s="480">
        <f>SUM(F9:F10)</f>
        <v>0</v>
      </c>
      <c r="G11" s="481">
        <f>SUM(G9:G10)</f>
        <v>0</v>
      </c>
    </row>
    <row r="12" spans="1:7" s="74" customFormat="1" ht="10.5" customHeight="1">
      <c r="A12" s="482" t="s">
        <v>197</v>
      </c>
      <c r="B12" s="477" t="s">
        <v>612</v>
      </c>
      <c r="C12" s="480">
        <f>C65+C118</f>
        <v>0</v>
      </c>
      <c r="D12" s="480">
        <f t="shared" ref="D12:G13" si="1">D65+D118</f>
        <v>0</v>
      </c>
      <c r="E12" s="480">
        <f t="shared" si="1"/>
        <v>0</v>
      </c>
      <c r="F12" s="480">
        <f t="shared" si="1"/>
        <v>0</v>
      </c>
      <c r="G12" s="481">
        <f t="shared" si="1"/>
        <v>0</v>
      </c>
    </row>
    <row r="13" spans="1:7" s="74" customFormat="1" ht="10.5" customHeight="1">
      <c r="A13" s="483" t="s">
        <v>537</v>
      </c>
      <c r="B13" s="477" t="s">
        <v>613</v>
      </c>
      <c r="C13" s="480">
        <f>C66+C119</f>
        <v>0</v>
      </c>
      <c r="D13" s="480">
        <f t="shared" si="1"/>
        <v>0</v>
      </c>
      <c r="E13" s="480">
        <f t="shared" si="1"/>
        <v>0</v>
      </c>
      <c r="F13" s="480">
        <f t="shared" si="1"/>
        <v>0</v>
      </c>
      <c r="G13" s="481">
        <f t="shared" si="1"/>
        <v>0</v>
      </c>
    </row>
    <row r="14" spans="1:7" s="74" customFormat="1" ht="10.5" customHeight="1">
      <c r="A14" s="476"/>
      <c r="B14" s="477" t="s">
        <v>614</v>
      </c>
      <c r="C14" s="480">
        <f>SUM(C12:C13)</f>
        <v>0</v>
      </c>
      <c r="D14" s="480">
        <f>SUM(D12:D13)</f>
        <v>0</v>
      </c>
      <c r="E14" s="480">
        <f>SUM(E12:E13)</f>
        <v>0</v>
      </c>
      <c r="F14" s="480">
        <f>SUM(F12:F13)</f>
        <v>0</v>
      </c>
      <c r="G14" s="481">
        <f>SUM(G12:G13)</f>
        <v>0</v>
      </c>
    </row>
    <row r="15" spans="1:7" s="74" customFormat="1" ht="10.5" customHeight="1">
      <c r="A15" s="476"/>
      <c r="B15" s="477" t="s">
        <v>615</v>
      </c>
      <c r="C15" s="480">
        <f>C11-C14</f>
        <v>0</v>
      </c>
      <c r="D15" s="480">
        <f>D11-D14</f>
        <v>0</v>
      </c>
      <c r="E15" s="480">
        <f>E11-E14</f>
        <v>0</v>
      </c>
      <c r="F15" s="480">
        <f>F11-F14</f>
        <v>0</v>
      </c>
      <c r="G15" s="481">
        <f>G11-G14</f>
        <v>0</v>
      </c>
    </row>
    <row r="16" spans="1:7" s="74" customFormat="1" ht="10.5" customHeight="1">
      <c r="A16" s="476"/>
      <c r="B16" s="477" t="s">
        <v>616</v>
      </c>
      <c r="C16" s="480">
        <f>C69+C122</f>
        <v>0</v>
      </c>
      <c r="D16" s="480">
        <f>D69+D122</f>
        <v>0</v>
      </c>
      <c r="E16" s="480">
        <f>E69+E122</f>
        <v>0</v>
      </c>
      <c r="F16" s="480">
        <f>F69+F122</f>
        <v>0</v>
      </c>
      <c r="G16" s="481">
        <f>G69+G122</f>
        <v>0</v>
      </c>
    </row>
    <row r="17" spans="1:7" s="74" customFormat="1" ht="10.5" customHeight="1">
      <c r="A17" s="484"/>
      <c r="B17" s="368" t="s">
        <v>617</v>
      </c>
      <c r="C17" s="485" t="e">
        <f>C15/C16</f>
        <v>#DIV/0!</v>
      </c>
      <c r="D17" s="485" t="e">
        <f>D15/D16</f>
        <v>#DIV/0!</v>
      </c>
      <c r="E17" s="485" t="e">
        <f>E15/E16</f>
        <v>#DIV/0!</v>
      </c>
      <c r="F17" s="485" t="e">
        <f>F15/F16</f>
        <v>#DIV/0!</v>
      </c>
      <c r="G17" s="486" t="e">
        <f>G15/G16</f>
        <v>#DIV/0!</v>
      </c>
    </row>
    <row r="18" spans="1:7" s="74" customFormat="1" ht="10.5" customHeight="1">
      <c r="A18" s="476"/>
      <c r="B18" s="477" t="s">
        <v>609</v>
      </c>
      <c r="C18" s="478">
        <f t="shared" ref="C18:G19" si="2">C71+C124</f>
        <v>0</v>
      </c>
      <c r="D18" s="478">
        <f t="shared" si="2"/>
        <v>0</v>
      </c>
      <c r="E18" s="478">
        <f t="shared" si="2"/>
        <v>0</v>
      </c>
      <c r="F18" s="478">
        <f t="shared" si="2"/>
        <v>0</v>
      </c>
      <c r="G18" s="479">
        <f t="shared" si="2"/>
        <v>0</v>
      </c>
    </row>
    <row r="19" spans="1:7" s="74" customFormat="1" ht="10.5" customHeight="1">
      <c r="A19" s="476"/>
      <c r="B19" s="477" t="s">
        <v>610</v>
      </c>
      <c r="C19" s="480">
        <f t="shared" si="2"/>
        <v>0</v>
      </c>
      <c r="D19" s="480">
        <f t="shared" si="2"/>
        <v>0</v>
      </c>
      <c r="E19" s="480">
        <f t="shared" si="2"/>
        <v>0</v>
      </c>
      <c r="F19" s="480">
        <f t="shared" si="2"/>
        <v>0</v>
      </c>
      <c r="G19" s="481">
        <f t="shared" si="2"/>
        <v>0</v>
      </c>
    </row>
    <row r="20" spans="1:7" s="74" customFormat="1" ht="10.5" customHeight="1">
      <c r="A20" s="476"/>
      <c r="B20" s="477" t="s">
        <v>611</v>
      </c>
      <c r="C20" s="480">
        <f>SUM(C18:C19)</f>
        <v>0</v>
      </c>
      <c r="D20" s="480">
        <f>SUM(D18:D19)</f>
        <v>0</v>
      </c>
      <c r="E20" s="480">
        <f>SUM(E18:E19)</f>
        <v>0</v>
      </c>
      <c r="F20" s="480">
        <f>SUM(F18:F19)</f>
        <v>0</v>
      </c>
      <c r="G20" s="481">
        <f>SUM(G18:G19)</f>
        <v>0</v>
      </c>
    </row>
    <row r="21" spans="1:7" s="74" customFormat="1" ht="10.5" customHeight="1">
      <c r="A21" s="482" t="s">
        <v>197</v>
      </c>
      <c r="B21" s="477" t="s">
        <v>612</v>
      </c>
      <c r="C21" s="480">
        <f t="shared" ref="C21:G22" si="3">C74+C127</f>
        <v>0</v>
      </c>
      <c r="D21" s="480">
        <f t="shared" si="3"/>
        <v>0</v>
      </c>
      <c r="E21" s="480">
        <f t="shared" si="3"/>
        <v>0</v>
      </c>
      <c r="F21" s="480">
        <f t="shared" si="3"/>
        <v>0</v>
      </c>
      <c r="G21" s="481">
        <f t="shared" si="3"/>
        <v>0</v>
      </c>
    </row>
    <row r="22" spans="1:7" s="74" customFormat="1" ht="10.5" customHeight="1">
      <c r="A22" s="483" t="s">
        <v>537</v>
      </c>
      <c r="B22" s="477" t="s">
        <v>613</v>
      </c>
      <c r="C22" s="480">
        <f t="shared" si="3"/>
        <v>0</v>
      </c>
      <c r="D22" s="480">
        <f t="shared" si="3"/>
        <v>0</v>
      </c>
      <c r="E22" s="480">
        <f t="shared" si="3"/>
        <v>0</v>
      </c>
      <c r="F22" s="480">
        <f t="shared" si="3"/>
        <v>0</v>
      </c>
      <c r="G22" s="481">
        <f t="shared" si="3"/>
        <v>0</v>
      </c>
    </row>
    <row r="23" spans="1:7" s="74" customFormat="1" ht="10.5" customHeight="1">
      <c r="A23" s="476"/>
      <c r="B23" s="477" t="s">
        <v>614</v>
      </c>
      <c r="C23" s="480">
        <f>SUM(C21:C22)</f>
        <v>0</v>
      </c>
      <c r="D23" s="480">
        <f>SUM(D21:D22)</f>
        <v>0</v>
      </c>
      <c r="E23" s="480">
        <f>SUM(E21:E22)</f>
        <v>0</v>
      </c>
      <c r="F23" s="480">
        <f>SUM(F21:F22)</f>
        <v>0</v>
      </c>
      <c r="G23" s="481">
        <f>SUM(G21:G22)</f>
        <v>0</v>
      </c>
    </row>
    <row r="24" spans="1:7" s="74" customFormat="1" ht="10.5" customHeight="1">
      <c r="A24" s="476"/>
      <c r="B24" s="477" t="s">
        <v>615</v>
      </c>
      <c r="C24" s="480">
        <f>C20-C23</f>
        <v>0</v>
      </c>
      <c r="D24" s="480">
        <f>D20-D23</f>
        <v>0</v>
      </c>
      <c r="E24" s="480">
        <f>E20-E23</f>
        <v>0</v>
      </c>
      <c r="F24" s="480">
        <f>F20-F23</f>
        <v>0</v>
      </c>
      <c r="G24" s="481">
        <f>G20-G23</f>
        <v>0</v>
      </c>
    </row>
    <row r="25" spans="1:7" s="74" customFormat="1" ht="10.5" customHeight="1">
      <c r="A25" s="476"/>
      <c r="B25" s="477" t="s">
        <v>616</v>
      </c>
      <c r="C25" s="480">
        <f>C78+C131</f>
        <v>0</v>
      </c>
      <c r="D25" s="480">
        <f>D78+D131</f>
        <v>0</v>
      </c>
      <c r="E25" s="480">
        <f>E78+E131</f>
        <v>0</v>
      </c>
      <c r="F25" s="480">
        <f>F78+F131</f>
        <v>0</v>
      </c>
      <c r="G25" s="481">
        <f>G78+G131</f>
        <v>0</v>
      </c>
    </row>
    <row r="26" spans="1:7" s="74" customFormat="1" ht="10.5" customHeight="1">
      <c r="A26" s="484"/>
      <c r="B26" s="368" t="s">
        <v>617</v>
      </c>
      <c r="C26" s="485" t="e">
        <f>C24/C25</f>
        <v>#DIV/0!</v>
      </c>
      <c r="D26" s="485" t="e">
        <f>D24/D25</f>
        <v>#DIV/0!</v>
      </c>
      <c r="E26" s="485" t="e">
        <f>E24/E25</f>
        <v>#DIV/0!</v>
      </c>
      <c r="F26" s="485" t="e">
        <f>F24/F25</f>
        <v>#DIV/0!</v>
      </c>
      <c r="G26" s="486" t="e">
        <f>G24/G25</f>
        <v>#DIV/0!</v>
      </c>
    </row>
    <row r="27" spans="1:7" s="74" customFormat="1" ht="10.5" customHeight="1">
      <c r="A27" s="476"/>
      <c r="B27" s="477" t="s">
        <v>609</v>
      </c>
      <c r="C27" s="478">
        <f t="shared" ref="C27:G28" si="4">C80+C133</f>
        <v>0</v>
      </c>
      <c r="D27" s="478">
        <f t="shared" si="4"/>
        <v>0</v>
      </c>
      <c r="E27" s="478">
        <f t="shared" si="4"/>
        <v>0</v>
      </c>
      <c r="F27" s="478">
        <f t="shared" si="4"/>
        <v>0</v>
      </c>
      <c r="G27" s="479">
        <f t="shared" si="4"/>
        <v>0</v>
      </c>
    </row>
    <row r="28" spans="1:7" s="74" customFormat="1" ht="10.5" customHeight="1">
      <c r="A28" s="476"/>
      <c r="B28" s="477" t="s">
        <v>610</v>
      </c>
      <c r="C28" s="480">
        <f t="shared" si="4"/>
        <v>0</v>
      </c>
      <c r="D28" s="480">
        <f t="shared" si="4"/>
        <v>0</v>
      </c>
      <c r="E28" s="480">
        <f t="shared" si="4"/>
        <v>0</v>
      </c>
      <c r="F28" s="480">
        <f t="shared" si="4"/>
        <v>0</v>
      </c>
      <c r="G28" s="481">
        <f t="shared" si="4"/>
        <v>0</v>
      </c>
    </row>
    <row r="29" spans="1:7" s="74" customFormat="1" ht="10.5" customHeight="1">
      <c r="A29" s="476"/>
      <c r="B29" s="477" t="s">
        <v>611</v>
      </c>
      <c r="C29" s="480">
        <f>SUM(C27:C28)</f>
        <v>0</v>
      </c>
      <c r="D29" s="480">
        <f>SUM(D27:D28)</f>
        <v>0</v>
      </c>
      <c r="E29" s="480">
        <f>SUM(E27:E28)</f>
        <v>0</v>
      </c>
      <c r="F29" s="480">
        <f>SUM(F27:F28)</f>
        <v>0</v>
      </c>
      <c r="G29" s="481">
        <f>SUM(G27:G28)</f>
        <v>0</v>
      </c>
    </row>
    <row r="30" spans="1:7" s="74" customFormat="1" ht="10.5" customHeight="1">
      <c r="A30" s="482" t="s">
        <v>197</v>
      </c>
      <c r="B30" s="477" t="s">
        <v>612</v>
      </c>
      <c r="C30" s="480">
        <f t="shared" ref="C30:G31" si="5">C83+C136</f>
        <v>0</v>
      </c>
      <c r="D30" s="480">
        <f t="shared" si="5"/>
        <v>0</v>
      </c>
      <c r="E30" s="480">
        <f t="shared" si="5"/>
        <v>0</v>
      </c>
      <c r="F30" s="480">
        <f t="shared" si="5"/>
        <v>0</v>
      </c>
      <c r="G30" s="481">
        <f t="shared" si="5"/>
        <v>0</v>
      </c>
    </row>
    <row r="31" spans="1:7" s="74" customFormat="1" ht="10.5" customHeight="1">
      <c r="A31" s="483" t="s">
        <v>537</v>
      </c>
      <c r="B31" s="477" t="s">
        <v>613</v>
      </c>
      <c r="C31" s="480">
        <f t="shared" si="5"/>
        <v>0</v>
      </c>
      <c r="D31" s="480">
        <f t="shared" si="5"/>
        <v>0</v>
      </c>
      <c r="E31" s="480">
        <f t="shared" si="5"/>
        <v>0</v>
      </c>
      <c r="F31" s="480">
        <f t="shared" si="5"/>
        <v>0</v>
      </c>
      <c r="G31" s="481">
        <f t="shared" si="5"/>
        <v>0</v>
      </c>
    </row>
    <row r="32" spans="1:7" s="74" customFormat="1" ht="10.5" customHeight="1">
      <c r="A32" s="476"/>
      <c r="B32" s="477" t="s">
        <v>614</v>
      </c>
      <c r="C32" s="480">
        <f>SUM(C30:C31)</f>
        <v>0</v>
      </c>
      <c r="D32" s="480">
        <f>SUM(D30:D31)</f>
        <v>0</v>
      </c>
      <c r="E32" s="480">
        <f>SUM(E30:E31)</f>
        <v>0</v>
      </c>
      <c r="F32" s="480">
        <f>SUM(F30:F31)</f>
        <v>0</v>
      </c>
      <c r="G32" s="481">
        <f>SUM(G30:G31)</f>
        <v>0</v>
      </c>
    </row>
    <row r="33" spans="1:7" s="74" customFormat="1" ht="10.5" customHeight="1">
      <c r="A33" s="476"/>
      <c r="B33" s="477" t="s">
        <v>615</v>
      </c>
      <c r="C33" s="480">
        <f>C29-C32</f>
        <v>0</v>
      </c>
      <c r="D33" s="480">
        <f>D29-D32</f>
        <v>0</v>
      </c>
      <c r="E33" s="480">
        <f>E29-E32</f>
        <v>0</v>
      </c>
      <c r="F33" s="480">
        <f>F29-F32</f>
        <v>0</v>
      </c>
      <c r="G33" s="481">
        <f>G29-G32</f>
        <v>0</v>
      </c>
    </row>
    <row r="34" spans="1:7" s="74" customFormat="1" ht="10.5" customHeight="1">
      <c r="A34" s="476"/>
      <c r="B34" s="477" t="s">
        <v>616</v>
      </c>
      <c r="C34" s="480">
        <f>C87+C140</f>
        <v>0</v>
      </c>
      <c r="D34" s="480">
        <f>D87+D140</f>
        <v>0</v>
      </c>
      <c r="E34" s="480">
        <f>E87+E140</f>
        <v>0</v>
      </c>
      <c r="F34" s="480">
        <f>F87+F140</f>
        <v>0</v>
      </c>
      <c r="G34" s="481">
        <f>G87+G140</f>
        <v>0</v>
      </c>
    </row>
    <row r="35" spans="1:7" s="74" customFormat="1" ht="10.5" customHeight="1">
      <c r="A35" s="484"/>
      <c r="B35" s="368" t="s">
        <v>617</v>
      </c>
      <c r="C35" s="485" t="e">
        <f>C33/C34</f>
        <v>#DIV/0!</v>
      </c>
      <c r="D35" s="485" t="e">
        <f>D33/D34</f>
        <v>#DIV/0!</v>
      </c>
      <c r="E35" s="485" t="e">
        <f>E33/E34</f>
        <v>#DIV/0!</v>
      </c>
      <c r="F35" s="485" t="e">
        <f>F33/F34</f>
        <v>#DIV/0!</v>
      </c>
      <c r="G35" s="486" t="e">
        <f>G33/G34</f>
        <v>#DIV/0!</v>
      </c>
    </row>
    <row r="36" spans="1:7" s="74" customFormat="1" ht="10.5" customHeight="1">
      <c r="A36" s="476"/>
      <c r="B36" s="477" t="s">
        <v>609</v>
      </c>
      <c r="C36" s="478">
        <f t="shared" ref="C36:G37" si="6">C89+C142</f>
        <v>0</v>
      </c>
      <c r="D36" s="478">
        <f t="shared" si="6"/>
        <v>0</v>
      </c>
      <c r="E36" s="478">
        <f t="shared" si="6"/>
        <v>0</v>
      </c>
      <c r="F36" s="478">
        <f t="shared" si="6"/>
        <v>0</v>
      </c>
      <c r="G36" s="479">
        <f t="shared" si="6"/>
        <v>0</v>
      </c>
    </row>
    <row r="37" spans="1:7" s="74" customFormat="1" ht="10.5" customHeight="1">
      <c r="A37" s="476"/>
      <c r="B37" s="477" t="s">
        <v>610</v>
      </c>
      <c r="C37" s="480">
        <f t="shared" si="6"/>
        <v>0</v>
      </c>
      <c r="D37" s="480">
        <f t="shared" si="6"/>
        <v>0</v>
      </c>
      <c r="E37" s="480">
        <f t="shared" si="6"/>
        <v>0</v>
      </c>
      <c r="F37" s="480">
        <f t="shared" si="6"/>
        <v>0</v>
      </c>
      <c r="G37" s="481">
        <f t="shared" si="6"/>
        <v>0</v>
      </c>
    </row>
    <row r="38" spans="1:7" s="74" customFormat="1" ht="10.5" customHeight="1">
      <c r="A38" s="476"/>
      <c r="B38" s="477" t="s">
        <v>611</v>
      </c>
      <c r="C38" s="480">
        <f>SUM(C36:C37)</f>
        <v>0</v>
      </c>
      <c r="D38" s="480">
        <f>SUM(D36:D37)</f>
        <v>0</v>
      </c>
      <c r="E38" s="480">
        <f>SUM(E36:E37)</f>
        <v>0</v>
      </c>
      <c r="F38" s="480">
        <f>SUM(F36:F37)</f>
        <v>0</v>
      </c>
      <c r="G38" s="481">
        <f>SUM(G36:G37)</f>
        <v>0</v>
      </c>
    </row>
    <row r="39" spans="1:7" s="74" customFormat="1" ht="10.5" customHeight="1">
      <c r="A39" s="482" t="s">
        <v>197</v>
      </c>
      <c r="B39" s="477" t="s">
        <v>612</v>
      </c>
      <c r="C39" s="480">
        <f t="shared" ref="C39:G40" si="7">C92+C145</f>
        <v>0</v>
      </c>
      <c r="D39" s="480">
        <f t="shared" si="7"/>
        <v>0</v>
      </c>
      <c r="E39" s="480">
        <f t="shared" si="7"/>
        <v>0</v>
      </c>
      <c r="F39" s="480">
        <f t="shared" si="7"/>
        <v>0</v>
      </c>
      <c r="G39" s="481">
        <f t="shared" si="7"/>
        <v>0</v>
      </c>
    </row>
    <row r="40" spans="1:7" s="74" customFormat="1" ht="10.5" customHeight="1">
      <c r="A40" s="483" t="s">
        <v>537</v>
      </c>
      <c r="B40" s="477" t="s">
        <v>613</v>
      </c>
      <c r="C40" s="480">
        <f t="shared" si="7"/>
        <v>0</v>
      </c>
      <c r="D40" s="480">
        <f t="shared" si="7"/>
        <v>0</v>
      </c>
      <c r="E40" s="480">
        <f t="shared" si="7"/>
        <v>0</v>
      </c>
      <c r="F40" s="480">
        <f t="shared" si="7"/>
        <v>0</v>
      </c>
      <c r="G40" s="481">
        <f t="shared" si="7"/>
        <v>0</v>
      </c>
    </row>
    <row r="41" spans="1:7" s="74" customFormat="1" ht="10.5" customHeight="1">
      <c r="A41" s="476"/>
      <c r="B41" s="477" t="s">
        <v>614</v>
      </c>
      <c r="C41" s="480">
        <f>SUM(C39:C40)</f>
        <v>0</v>
      </c>
      <c r="D41" s="480">
        <f>SUM(D39:D40)</f>
        <v>0</v>
      </c>
      <c r="E41" s="480">
        <f>SUM(E39:E40)</f>
        <v>0</v>
      </c>
      <c r="F41" s="480">
        <f>SUM(F39:F40)</f>
        <v>0</v>
      </c>
      <c r="G41" s="481">
        <f>SUM(G39:G40)</f>
        <v>0</v>
      </c>
    </row>
    <row r="42" spans="1:7" s="74" customFormat="1" ht="10.5" customHeight="1">
      <c r="A42" s="476"/>
      <c r="B42" s="477" t="s">
        <v>615</v>
      </c>
      <c r="C42" s="480">
        <f>C38-C41</f>
        <v>0</v>
      </c>
      <c r="D42" s="480">
        <f>D38-D41</f>
        <v>0</v>
      </c>
      <c r="E42" s="480">
        <f>E38-E41</f>
        <v>0</v>
      </c>
      <c r="F42" s="480">
        <f>F38-F41</f>
        <v>0</v>
      </c>
      <c r="G42" s="481">
        <f>G38-G41</f>
        <v>0</v>
      </c>
    </row>
    <row r="43" spans="1:7" s="74" customFormat="1" ht="10.5" customHeight="1">
      <c r="A43" s="476"/>
      <c r="B43" s="477" t="s">
        <v>616</v>
      </c>
      <c r="C43" s="480">
        <f>C96+C149</f>
        <v>0</v>
      </c>
      <c r="D43" s="480">
        <f>D96+D149</f>
        <v>0</v>
      </c>
      <c r="E43" s="480">
        <f>E96+E149</f>
        <v>0</v>
      </c>
      <c r="F43" s="480">
        <f>F96+F149</f>
        <v>0</v>
      </c>
      <c r="G43" s="481">
        <f>G96+G149</f>
        <v>0</v>
      </c>
    </row>
    <row r="44" spans="1:7" s="74" customFormat="1" ht="10.5" customHeight="1">
      <c r="A44" s="484"/>
      <c r="B44" s="368" t="s">
        <v>617</v>
      </c>
      <c r="C44" s="485" t="e">
        <f>C42/C43</f>
        <v>#DIV/0!</v>
      </c>
      <c r="D44" s="485" t="e">
        <f>D42/D43</f>
        <v>#DIV/0!</v>
      </c>
      <c r="E44" s="485" t="e">
        <f>E42/E43</f>
        <v>#DIV/0!</v>
      </c>
      <c r="F44" s="485" t="e">
        <f>F42/F43</f>
        <v>#DIV/0!</v>
      </c>
      <c r="G44" s="486" t="e">
        <f>G42/G43</f>
        <v>#DIV/0!</v>
      </c>
    </row>
    <row r="45" spans="1:7" s="74" customFormat="1" ht="10.5" customHeight="1">
      <c r="A45" s="476"/>
      <c r="B45" s="477" t="s">
        <v>609</v>
      </c>
      <c r="C45" s="478">
        <f t="shared" ref="C45:G46" si="8">C98+C151</f>
        <v>0</v>
      </c>
      <c r="D45" s="478">
        <f t="shared" si="8"/>
        <v>0</v>
      </c>
      <c r="E45" s="478">
        <f t="shared" si="8"/>
        <v>0</v>
      </c>
      <c r="F45" s="478">
        <f t="shared" si="8"/>
        <v>0</v>
      </c>
      <c r="G45" s="479">
        <f t="shared" si="8"/>
        <v>0</v>
      </c>
    </row>
    <row r="46" spans="1:7" s="74" customFormat="1" ht="10.5" customHeight="1">
      <c r="A46" s="476"/>
      <c r="B46" s="477" t="s">
        <v>610</v>
      </c>
      <c r="C46" s="480">
        <f t="shared" si="8"/>
        <v>0</v>
      </c>
      <c r="D46" s="480">
        <f t="shared" si="8"/>
        <v>0</v>
      </c>
      <c r="E46" s="480">
        <f t="shared" si="8"/>
        <v>0</v>
      </c>
      <c r="F46" s="480">
        <f t="shared" si="8"/>
        <v>0</v>
      </c>
      <c r="G46" s="481">
        <f t="shared" si="8"/>
        <v>0</v>
      </c>
    </row>
    <row r="47" spans="1:7" s="74" customFormat="1" ht="10.5" customHeight="1">
      <c r="A47" s="476"/>
      <c r="B47" s="477" t="s">
        <v>611</v>
      </c>
      <c r="C47" s="480">
        <f>SUM(C45:C46)</f>
        <v>0</v>
      </c>
      <c r="D47" s="480">
        <f>SUM(D45:D46)</f>
        <v>0</v>
      </c>
      <c r="E47" s="480">
        <f>SUM(E45:E46)</f>
        <v>0</v>
      </c>
      <c r="F47" s="480">
        <f>SUM(F45:F46)</f>
        <v>0</v>
      </c>
      <c r="G47" s="481">
        <f>SUM(G45:G46)</f>
        <v>0</v>
      </c>
    </row>
    <row r="48" spans="1:7" s="74" customFormat="1" ht="10.5" customHeight="1">
      <c r="A48" s="482" t="s">
        <v>197</v>
      </c>
      <c r="B48" s="477" t="s">
        <v>612</v>
      </c>
      <c r="C48" s="480">
        <f t="shared" ref="C48:G49" si="9">C101+C154</f>
        <v>0</v>
      </c>
      <c r="D48" s="480">
        <f t="shared" si="9"/>
        <v>0</v>
      </c>
      <c r="E48" s="480">
        <f t="shared" si="9"/>
        <v>0</v>
      </c>
      <c r="F48" s="480">
        <f t="shared" si="9"/>
        <v>0</v>
      </c>
      <c r="G48" s="481">
        <f t="shared" si="9"/>
        <v>0</v>
      </c>
    </row>
    <row r="49" spans="1:7" s="74" customFormat="1" ht="10.5" customHeight="1">
      <c r="A49" s="483" t="s">
        <v>537</v>
      </c>
      <c r="B49" s="477" t="s">
        <v>613</v>
      </c>
      <c r="C49" s="480">
        <f t="shared" si="9"/>
        <v>0</v>
      </c>
      <c r="D49" s="480">
        <f t="shared" si="9"/>
        <v>0</v>
      </c>
      <c r="E49" s="480">
        <f t="shared" si="9"/>
        <v>0</v>
      </c>
      <c r="F49" s="480">
        <f t="shared" si="9"/>
        <v>0</v>
      </c>
      <c r="G49" s="481">
        <f t="shared" si="9"/>
        <v>0</v>
      </c>
    </row>
    <row r="50" spans="1:7" s="74" customFormat="1" ht="10.5" customHeight="1">
      <c r="A50" s="476"/>
      <c r="B50" s="477" t="s">
        <v>614</v>
      </c>
      <c r="C50" s="480">
        <f>SUM(C48:C49)</f>
        <v>0</v>
      </c>
      <c r="D50" s="480">
        <f>SUM(D48:D49)</f>
        <v>0</v>
      </c>
      <c r="E50" s="480">
        <f>SUM(E48:E49)</f>
        <v>0</v>
      </c>
      <c r="F50" s="480">
        <f>SUM(F48:F49)</f>
        <v>0</v>
      </c>
      <c r="G50" s="481">
        <f>SUM(G48:G49)</f>
        <v>0</v>
      </c>
    </row>
    <row r="51" spans="1:7" s="74" customFormat="1" ht="10.5" customHeight="1">
      <c r="A51" s="476"/>
      <c r="B51" s="477" t="s">
        <v>615</v>
      </c>
      <c r="C51" s="480">
        <f>C47-C50</f>
        <v>0</v>
      </c>
      <c r="D51" s="480">
        <f>D47-D50</f>
        <v>0</v>
      </c>
      <c r="E51" s="480">
        <f>E47-E50</f>
        <v>0</v>
      </c>
      <c r="F51" s="480">
        <f>F47-F50</f>
        <v>0</v>
      </c>
      <c r="G51" s="481">
        <f>G47-G50</f>
        <v>0</v>
      </c>
    </row>
    <row r="52" spans="1:7" s="74" customFormat="1" ht="10.5" customHeight="1">
      <c r="A52" s="476"/>
      <c r="B52" s="477" t="s">
        <v>616</v>
      </c>
      <c r="C52" s="480">
        <f>C105+C158</f>
        <v>0</v>
      </c>
      <c r="D52" s="480">
        <f>D105+D158</f>
        <v>0</v>
      </c>
      <c r="E52" s="480">
        <f>E105+E158</f>
        <v>0</v>
      </c>
      <c r="F52" s="480">
        <f>F105+F158</f>
        <v>0</v>
      </c>
      <c r="G52" s="481">
        <f>G105+G158</f>
        <v>0</v>
      </c>
    </row>
    <row r="53" spans="1:7" s="74" customFormat="1" ht="10.5" customHeight="1" thickBot="1">
      <c r="A53" s="487"/>
      <c r="B53" s="488" t="s">
        <v>617</v>
      </c>
      <c r="C53" s="489" t="e">
        <f>C51/C52</f>
        <v>#DIV/0!</v>
      </c>
      <c r="D53" s="489" t="e">
        <f>D51/D52</f>
        <v>#DIV/0!</v>
      </c>
      <c r="E53" s="489" t="e">
        <f>E51/E52</f>
        <v>#DIV/0!</v>
      </c>
      <c r="F53" s="489" t="e">
        <f>F51/F52</f>
        <v>#DIV/0!</v>
      </c>
      <c r="G53" s="490" t="e">
        <f>G51/G52</f>
        <v>#DIV/0!</v>
      </c>
    </row>
    <row r="54" spans="1:7" ht="11.25" customHeight="1" thickTop="1">
      <c r="A54" s="145" t="s">
        <v>490</v>
      </c>
      <c r="B54" s="704" t="s">
        <v>603</v>
      </c>
      <c r="C54" s="704"/>
      <c r="D54" s="704"/>
      <c r="E54" s="704"/>
      <c r="F54" s="704"/>
      <c r="G54" s="704"/>
    </row>
    <row r="55" spans="1:7" ht="11.25" customHeight="1">
      <c r="A55" s="145" t="s">
        <v>491</v>
      </c>
      <c r="B55" s="125" t="s">
        <v>18</v>
      </c>
      <c r="D55" s="146" t="s">
        <v>19</v>
      </c>
      <c r="E55" s="72" t="s">
        <v>20</v>
      </c>
    </row>
    <row r="56" spans="1:7" ht="18" customHeight="1">
      <c r="A56" s="146" t="s">
        <v>604</v>
      </c>
    </row>
    <row r="57" spans="1:7" ht="11.1" customHeight="1">
      <c r="B57" s="146" t="s">
        <v>605</v>
      </c>
    </row>
    <row r="58" spans="1:7" ht="15" customHeight="1" thickBot="1">
      <c r="A58" s="317" t="s">
        <v>618</v>
      </c>
      <c r="B58" s="126"/>
      <c r="C58" s="317"/>
    </row>
    <row r="59" spans="1:7" s="122" customFormat="1" ht="15.75" customHeight="1" thickTop="1">
      <c r="A59" s="723" t="s">
        <v>607</v>
      </c>
      <c r="B59" s="726" t="s">
        <v>557</v>
      </c>
      <c r="C59" s="729" t="s">
        <v>558</v>
      </c>
      <c r="D59" s="730"/>
      <c r="E59" s="730"/>
      <c r="F59" s="730"/>
      <c r="G59" s="731"/>
    </row>
    <row r="60" spans="1:7" s="122" customFormat="1" ht="11.1" customHeight="1">
      <c r="A60" s="724"/>
      <c r="B60" s="727"/>
      <c r="C60" s="472" t="s">
        <v>197</v>
      </c>
      <c r="D60" s="472" t="s">
        <v>197</v>
      </c>
      <c r="E60" s="472" t="s">
        <v>197</v>
      </c>
      <c r="F60" s="472" t="s">
        <v>197</v>
      </c>
      <c r="G60" s="473" t="s">
        <v>197</v>
      </c>
    </row>
    <row r="61" spans="1:7" s="122" customFormat="1" ht="11.1" customHeight="1">
      <c r="A61" s="725"/>
      <c r="B61" s="728"/>
      <c r="C61" s="474" t="s">
        <v>608</v>
      </c>
      <c r="D61" s="474" t="s">
        <v>608</v>
      </c>
      <c r="E61" s="474" t="s">
        <v>608</v>
      </c>
      <c r="F61" s="474" t="s">
        <v>608</v>
      </c>
      <c r="G61" s="475" t="s">
        <v>608</v>
      </c>
    </row>
    <row r="62" spans="1:7" s="74" customFormat="1" ht="10.5" customHeight="1">
      <c r="A62" s="476"/>
      <c r="B62" s="477" t="s">
        <v>609</v>
      </c>
      <c r="C62" s="491">
        <v>0</v>
      </c>
      <c r="D62" s="491">
        <v>0</v>
      </c>
      <c r="E62" s="491">
        <v>0</v>
      </c>
      <c r="F62" s="491">
        <v>0</v>
      </c>
      <c r="G62" s="458">
        <v>0</v>
      </c>
    </row>
    <row r="63" spans="1:7" s="74" customFormat="1" ht="10.5" customHeight="1">
      <c r="A63" s="476"/>
      <c r="B63" s="477" t="s">
        <v>610</v>
      </c>
      <c r="C63" s="491">
        <v>0</v>
      </c>
      <c r="D63" s="491">
        <v>0</v>
      </c>
      <c r="E63" s="491">
        <v>0</v>
      </c>
      <c r="F63" s="491">
        <v>0</v>
      </c>
      <c r="G63" s="459">
        <v>0</v>
      </c>
    </row>
    <row r="64" spans="1:7" s="74" customFormat="1" ht="10.5" customHeight="1">
      <c r="A64" s="476"/>
      <c r="B64" s="477" t="s">
        <v>611</v>
      </c>
      <c r="C64" s="480">
        <f>SUM(C62:C63)</f>
        <v>0</v>
      </c>
      <c r="D64" s="480">
        <f>SUM(D62:D63)</f>
        <v>0</v>
      </c>
      <c r="E64" s="480">
        <f>SUM(E62:E63)</f>
        <v>0</v>
      </c>
      <c r="F64" s="480">
        <f>SUM(F62:F63)</f>
        <v>0</v>
      </c>
      <c r="G64" s="481">
        <f>SUM(G62:G63)</f>
        <v>0</v>
      </c>
    </row>
    <row r="65" spans="1:7" s="74" customFormat="1" ht="10.5" customHeight="1">
      <c r="A65" s="482" t="s">
        <v>197</v>
      </c>
      <c r="B65" s="477" t="s">
        <v>612</v>
      </c>
      <c r="C65" s="491">
        <v>0</v>
      </c>
      <c r="D65" s="491">
        <v>0</v>
      </c>
      <c r="E65" s="491">
        <v>0</v>
      </c>
      <c r="F65" s="491">
        <v>0</v>
      </c>
      <c r="G65" s="459">
        <v>0</v>
      </c>
    </row>
    <row r="66" spans="1:7" s="74" customFormat="1" ht="10.5" customHeight="1">
      <c r="A66" s="483" t="s">
        <v>537</v>
      </c>
      <c r="B66" s="477" t="s">
        <v>613</v>
      </c>
      <c r="C66" s="491">
        <v>0</v>
      </c>
      <c r="D66" s="491">
        <v>0</v>
      </c>
      <c r="E66" s="491">
        <v>0</v>
      </c>
      <c r="F66" s="491">
        <v>0</v>
      </c>
      <c r="G66" s="459">
        <v>0</v>
      </c>
    </row>
    <row r="67" spans="1:7" s="74" customFormat="1" ht="10.5" customHeight="1">
      <c r="A67" s="476"/>
      <c r="B67" s="477" t="s">
        <v>614</v>
      </c>
      <c r="C67" s="480">
        <f>SUM(C65:C66)</f>
        <v>0</v>
      </c>
      <c r="D67" s="480">
        <f>SUM(D65:D66)</f>
        <v>0</v>
      </c>
      <c r="E67" s="480">
        <f>SUM(E65:E66)</f>
        <v>0</v>
      </c>
      <c r="F67" s="480">
        <f>SUM(F65:F66)</f>
        <v>0</v>
      </c>
      <c r="G67" s="481">
        <f>SUM(G65:G66)</f>
        <v>0</v>
      </c>
    </row>
    <row r="68" spans="1:7" s="74" customFormat="1" ht="10.5" customHeight="1">
      <c r="A68" s="476"/>
      <c r="B68" s="477" t="s">
        <v>615</v>
      </c>
      <c r="C68" s="480">
        <f>C64-C67</f>
        <v>0</v>
      </c>
      <c r="D68" s="480">
        <f>D64-D67</f>
        <v>0</v>
      </c>
      <c r="E68" s="480">
        <f>E64-E67</f>
        <v>0</v>
      </c>
      <c r="F68" s="480">
        <f>F64-F67</f>
        <v>0</v>
      </c>
      <c r="G68" s="481">
        <f>G64-G67</f>
        <v>0</v>
      </c>
    </row>
    <row r="69" spans="1:7" s="74" customFormat="1" ht="10.5" customHeight="1">
      <c r="A69" s="476"/>
      <c r="B69" s="477" t="s">
        <v>616</v>
      </c>
      <c r="C69" s="491">
        <v>0</v>
      </c>
      <c r="D69" s="491">
        <v>0</v>
      </c>
      <c r="E69" s="491">
        <v>0</v>
      </c>
      <c r="F69" s="491">
        <v>0</v>
      </c>
      <c r="G69" s="459">
        <v>0</v>
      </c>
    </row>
    <row r="70" spans="1:7" s="74" customFormat="1" ht="10.5" customHeight="1">
      <c r="A70" s="484"/>
      <c r="B70" s="368" t="s">
        <v>617</v>
      </c>
      <c r="C70" s="485" t="e">
        <f>C68/C69</f>
        <v>#DIV/0!</v>
      </c>
      <c r="D70" s="485" t="e">
        <f>D68/D69</f>
        <v>#DIV/0!</v>
      </c>
      <c r="E70" s="485" t="e">
        <f>E68/E69</f>
        <v>#DIV/0!</v>
      </c>
      <c r="F70" s="485" t="e">
        <f>F68/F69</f>
        <v>#DIV/0!</v>
      </c>
      <c r="G70" s="486" t="e">
        <f>G68/G69</f>
        <v>#DIV/0!</v>
      </c>
    </row>
    <row r="71" spans="1:7" s="74" customFormat="1" ht="10.5" customHeight="1">
      <c r="A71" s="476"/>
      <c r="B71" s="477" t="s">
        <v>609</v>
      </c>
      <c r="C71" s="491">
        <v>0</v>
      </c>
      <c r="D71" s="491">
        <v>0</v>
      </c>
      <c r="E71" s="491">
        <v>0</v>
      </c>
      <c r="F71" s="491">
        <v>0</v>
      </c>
      <c r="G71" s="458">
        <v>0</v>
      </c>
    </row>
    <row r="72" spans="1:7" s="74" customFormat="1" ht="10.5" customHeight="1">
      <c r="A72" s="476"/>
      <c r="B72" s="477" t="s">
        <v>610</v>
      </c>
      <c r="C72" s="491">
        <v>0</v>
      </c>
      <c r="D72" s="491">
        <v>0</v>
      </c>
      <c r="E72" s="491">
        <v>0</v>
      </c>
      <c r="F72" s="491">
        <v>0</v>
      </c>
      <c r="G72" s="459">
        <v>0</v>
      </c>
    </row>
    <row r="73" spans="1:7" s="74" customFormat="1" ht="10.5" customHeight="1">
      <c r="A73" s="476"/>
      <c r="B73" s="477" t="s">
        <v>611</v>
      </c>
      <c r="C73" s="480">
        <f>SUM(C71:C72)</f>
        <v>0</v>
      </c>
      <c r="D73" s="480">
        <f>SUM(D71:D72)</f>
        <v>0</v>
      </c>
      <c r="E73" s="480">
        <f>SUM(E71:E72)</f>
        <v>0</v>
      </c>
      <c r="F73" s="480">
        <f>SUM(F71:F72)</f>
        <v>0</v>
      </c>
      <c r="G73" s="481">
        <f>SUM(G71:G72)</f>
        <v>0</v>
      </c>
    </row>
    <row r="74" spans="1:7" s="74" customFormat="1" ht="10.5" customHeight="1">
      <c r="A74" s="482" t="s">
        <v>197</v>
      </c>
      <c r="B74" s="477" t="s">
        <v>612</v>
      </c>
      <c r="C74" s="491">
        <v>0</v>
      </c>
      <c r="D74" s="491">
        <v>0</v>
      </c>
      <c r="E74" s="491">
        <v>0</v>
      </c>
      <c r="F74" s="491">
        <v>0</v>
      </c>
      <c r="G74" s="459">
        <v>0</v>
      </c>
    </row>
    <row r="75" spans="1:7" s="74" customFormat="1" ht="10.5" customHeight="1">
      <c r="A75" s="483" t="s">
        <v>537</v>
      </c>
      <c r="B75" s="477" t="s">
        <v>613</v>
      </c>
      <c r="C75" s="491">
        <v>0</v>
      </c>
      <c r="D75" s="491">
        <v>0</v>
      </c>
      <c r="E75" s="491">
        <v>0</v>
      </c>
      <c r="F75" s="491">
        <v>0</v>
      </c>
      <c r="G75" s="459">
        <v>0</v>
      </c>
    </row>
    <row r="76" spans="1:7" s="74" customFormat="1" ht="10.5" customHeight="1">
      <c r="A76" s="476"/>
      <c r="B76" s="477" t="s">
        <v>614</v>
      </c>
      <c r="C76" s="480">
        <f>SUM(C74:C75)</f>
        <v>0</v>
      </c>
      <c r="D76" s="480">
        <f>SUM(D74:D75)</f>
        <v>0</v>
      </c>
      <c r="E76" s="480">
        <f>SUM(E74:E75)</f>
        <v>0</v>
      </c>
      <c r="F76" s="480">
        <f>SUM(F74:F75)</f>
        <v>0</v>
      </c>
      <c r="G76" s="481">
        <f>SUM(G74:G75)</f>
        <v>0</v>
      </c>
    </row>
    <row r="77" spans="1:7" s="74" customFormat="1" ht="10.5" customHeight="1">
      <c r="A77" s="476"/>
      <c r="B77" s="477" t="s">
        <v>615</v>
      </c>
      <c r="C77" s="480">
        <f>C73-C76</f>
        <v>0</v>
      </c>
      <c r="D77" s="480">
        <f>D73-D76</f>
        <v>0</v>
      </c>
      <c r="E77" s="480">
        <f>E73-E76</f>
        <v>0</v>
      </c>
      <c r="F77" s="480">
        <f>F73-F76</f>
        <v>0</v>
      </c>
      <c r="G77" s="481">
        <f>G73-G76</f>
        <v>0</v>
      </c>
    </row>
    <row r="78" spans="1:7" s="74" customFormat="1" ht="10.5" customHeight="1">
      <c r="A78" s="476"/>
      <c r="B78" s="477" t="s">
        <v>616</v>
      </c>
      <c r="C78" s="491">
        <v>0</v>
      </c>
      <c r="D78" s="491">
        <v>0</v>
      </c>
      <c r="E78" s="491">
        <v>0</v>
      </c>
      <c r="F78" s="491">
        <v>0</v>
      </c>
      <c r="G78" s="459">
        <v>0</v>
      </c>
    </row>
    <row r="79" spans="1:7" s="74" customFormat="1" ht="10.5" customHeight="1">
      <c r="A79" s="484"/>
      <c r="B79" s="368" t="s">
        <v>617</v>
      </c>
      <c r="C79" s="485" t="e">
        <f>C77/C78</f>
        <v>#DIV/0!</v>
      </c>
      <c r="D79" s="485" t="e">
        <f>D77/D78</f>
        <v>#DIV/0!</v>
      </c>
      <c r="E79" s="485" t="e">
        <f>E77/E78</f>
        <v>#DIV/0!</v>
      </c>
      <c r="F79" s="485" t="e">
        <f>F77/F78</f>
        <v>#DIV/0!</v>
      </c>
      <c r="G79" s="486" t="e">
        <f>G77/G78</f>
        <v>#DIV/0!</v>
      </c>
    </row>
    <row r="80" spans="1:7" s="74" customFormat="1" ht="10.5" customHeight="1">
      <c r="A80" s="476"/>
      <c r="B80" s="477" t="s">
        <v>609</v>
      </c>
      <c r="C80" s="491">
        <v>0</v>
      </c>
      <c r="D80" s="491">
        <v>0</v>
      </c>
      <c r="E80" s="491">
        <v>0</v>
      </c>
      <c r="F80" s="491">
        <v>0</v>
      </c>
      <c r="G80" s="458">
        <v>0</v>
      </c>
    </row>
    <row r="81" spans="1:7" s="74" customFormat="1" ht="10.5" customHeight="1">
      <c r="A81" s="476"/>
      <c r="B81" s="477" t="s">
        <v>610</v>
      </c>
      <c r="C81" s="491">
        <v>0</v>
      </c>
      <c r="D81" s="491">
        <v>0</v>
      </c>
      <c r="E81" s="491">
        <v>0</v>
      </c>
      <c r="F81" s="491">
        <v>0</v>
      </c>
      <c r="G81" s="459">
        <v>0</v>
      </c>
    </row>
    <row r="82" spans="1:7" s="74" customFormat="1" ht="10.5" customHeight="1">
      <c r="A82" s="476"/>
      <c r="B82" s="477" t="s">
        <v>611</v>
      </c>
      <c r="C82" s="480">
        <f>SUM(C80:C81)</f>
        <v>0</v>
      </c>
      <c r="D82" s="480">
        <f>SUM(D80:D81)</f>
        <v>0</v>
      </c>
      <c r="E82" s="480">
        <f>SUM(E80:E81)</f>
        <v>0</v>
      </c>
      <c r="F82" s="480">
        <f>SUM(F80:F81)</f>
        <v>0</v>
      </c>
      <c r="G82" s="481">
        <f>SUM(G80:G81)</f>
        <v>0</v>
      </c>
    </row>
    <row r="83" spans="1:7" s="74" customFormat="1" ht="10.5" customHeight="1">
      <c r="A83" s="482" t="s">
        <v>197</v>
      </c>
      <c r="B83" s="477" t="s">
        <v>612</v>
      </c>
      <c r="C83" s="491">
        <v>0</v>
      </c>
      <c r="D83" s="491">
        <v>0</v>
      </c>
      <c r="E83" s="491">
        <v>0</v>
      </c>
      <c r="F83" s="491">
        <v>0</v>
      </c>
      <c r="G83" s="459">
        <v>0</v>
      </c>
    </row>
    <row r="84" spans="1:7" s="74" customFormat="1" ht="10.5" customHeight="1">
      <c r="A84" s="483" t="s">
        <v>537</v>
      </c>
      <c r="B84" s="477" t="s">
        <v>613</v>
      </c>
      <c r="C84" s="491">
        <v>0</v>
      </c>
      <c r="D84" s="491">
        <v>0</v>
      </c>
      <c r="E84" s="491">
        <v>0</v>
      </c>
      <c r="F84" s="491">
        <v>0</v>
      </c>
      <c r="G84" s="459">
        <v>0</v>
      </c>
    </row>
    <row r="85" spans="1:7" s="74" customFormat="1" ht="10.5" customHeight="1">
      <c r="A85" s="476"/>
      <c r="B85" s="477" t="s">
        <v>614</v>
      </c>
      <c r="C85" s="480">
        <f>SUM(C83:C84)</f>
        <v>0</v>
      </c>
      <c r="D85" s="480">
        <f>SUM(D83:D84)</f>
        <v>0</v>
      </c>
      <c r="E85" s="480">
        <f>SUM(E83:E84)</f>
        <v>0</v>
      </c>
      <c r="F85" s="480">
        <f>SUM(F83:F84)</f>
        <v>0</v>
      </c>
      <c r="G85" s="481">
        <f>SUM(G83:G84)</f>
        <v>0</v>
      </c>
    </row>
    <row r="86" spans="1:7" s="74" customFormat="1" ht="10.5" customHeight="1">
      <c r="A86" s="476"/>
      <c r="B86" s="477" t="s">
        <v>615</v>
      </c>
      <c r="C86" s="480">
        <f>C82-C85</f>
        <v>0</v>
      </c>
      <c r="D86" s="480">
        <f>D82-D85</f>
        <v>0</v>
      </c>
      <c r="E86" s="480">
        <f>E82-E85</f>
        <v>0</v>
      </c>
      <c r="F86" s="480">
        <f>F82-F85</f>
        <v>0</v>
      </c>
      <c r="G86" s="481">
        <f>G82-G85</f>
        <v>0</v>
      </c>
    </row>
    <row r="87" spans="1:7" s="74" customFormat="1" ht="10.5" customHeight="1">
      <c r="A87" s="476"/>
      <c r="B87" s="477" t="s">
        <v>616</v>
      </c>
      <c r="C87" s="491">
        <v>0</v>
      </c>
      <c r="D87" s="491">
        <v>0</v>
      </c>
      <c r="E87" s="491">
        <v>0</v>
      </c>
      <c r="F87" s="491">
        <v>0</v>
      </c>
      <c r="G87" s="459">
        <v>0</v>
      </c>
    </row>
    <row r="88" spans="1:7" s="74" customFormat="1" ht="10.5" customHeight="1">
      <c r="A88" s="484"/>
      <c r="B88" s="368" t="s">
        <v>617</v>
      </c>
      <c r="C88" s="485" t="e">
        <f>C86/C87</f>
        <v>#DIV/0!</v>
      </c>
      <c r="D88" s="485" t="e">
        <f>D86/D87</f>
        <v>#DIV/0!</v>
      </c>
      <c r="E88" s="485" t="e">
        <f>E86/E87</f>
        <v>#DIV/0!</v>
      </c>
      <c r="F88" s="485" t="e">
        <f>F86/F87</f>
        <v>#DIV/0!</v>
      </c>
      <c r="G88" s="486" t="e">
        <f>G86/G87</f>
        <v>#DIV/0!</v>
      </c>
    </row>
    <row r="89" spans="1:7" s="74" customFormat="1" ht="10.5" customHeight="1">
      <c r="A89" s="476"/>
      <c r="B89" s="477" t="s">
        <v>609</v>
      </c>
      <c r="C89" s="491">
        <v>0</v>
      </c>
      <c r="D89" s="491">
        <v>0</v>
      </c>
      <c r="E89" s="491">
        <v>0</v>
      </c>
      <c r="F89" s="491">
        <v>0</v>
      </c>
      <c r="G89" s="458">
        <v>0</v>
      </c>
    </row>
    <row r="90" spans="1:7" s="74" customFormat="1" ht="10.5" customHeight="1">
      <c r="A90" s="476"/>
      <c r="B90" s="477" t="s">
        <v>610</v>
      </c>
      <c r="C90" s="491">
        <v>0</v>
      </c>
      <c r="D90" s="491">
        <v>0</v>
      </c>
      <c r="E90" s="491">
        <v>0</v>
      </c>
      <c r="F90" s="491">
        <v>0</v>
      </c>
      <c r="G90" s="459">
        <v>0</v>
      </c>
    </row>
    <row r="91" spans="1:7" s="74" customFormat="1" ht="10.5" customHeight="1">
      <c r="A91" s="476"/>
      <c r="B91" s="477" t="s">
        <v>611</v>
      </c>
      <c r="C91" s="480">
        <f>SUM(C89:C90)</f>
        <v>0</v>
      </c>
      <c r="D91" s="480">
        <f>SUM(D89:D90)</f>
        <v>0</v>
      </c>
      <c r="E91" s="480">
        <f>SUM(E89:E90)</f>
        <v>0</v>
      </c>
      <c r="F91" s="480">
        <f>SUM(F89:F90)</f>
        <v>0</v>
      </c>
      <c r="G91" s="481">
        <f>SUM(G89:G90)</f>
        <v>0</v>
      </c>
    </row>
    <row r="92" spans="1:7" s="74" customFormat="1" ht="10.5" customHeight="1">
      <c r="A92" s="482" t="s">
        <v>197</v>
      </c>
      <c r="B92" s="477" t="s">
        <v>612</v>
      </c>
      <c r="C92" s="491">
        <v>0</v>
      </c>
      <c r="D92" s="491">
        <v>0</v>
      </c>
      <c r="E92" s="491">
        <v>0</v>
      </c>
      <c r="F92" s="491">
        <v>0</v>
      </c>
      <c r="G92" s="459">
        <v>0</v>
      </c>
    </row>
    <row r="93" spans="1:7" s="74" customFormat="1" ht="10.5" customHeight="1">
      <c r="A93" s="483" t="s">
        <v>537</v>
      </c>
      <c r="B93" s="477" t="s">
        <v>613</v>
      </c>
      <c r="C93" s="491">
        <v>0</v>
      </c>
      <c r="D93" s="491">
        <v>0</v>
      </c>
      <c r="E93" s="491">
        <v>0</v>
      </c>
      <c r="F93" s="491">
        <v>0</v>
      </c>
      <c r="G93" s="459">
        <v>0</v>
      </c>
    </row>
    <row r="94" spans="1:7" s="74" customFormat="1" ht="10.5" customHeight="1">
      <c r="A94" s="476"/>
      <c r="B94" s="477" t="s">
        <v>614</v>
      </c>
      <c r="C94" s="480">
        <f>SUM(C92:C93)</f>
        <v>0</v>
      </c>
      <c r="D94" s="480">
        <f>SUM(D92:D93)</f>
        <v>0</v>
      </c>
      <c r="E94" s="480">
        <f>SUM(E92:E93)</f>
        <v>0</v>
      </c>
      <c r="F94" s="480">
        <f>SUM(F92:F93)</f>
        <v>0</v>
      </c>
      <c r="G94" s="481">
        <f>SUM(G92:G93)</f>
        <v>0</v>
      </c>
    </row>
    <row r="95" spans="1:7" s="74" customFormat="1" ht="10.5" customHeight="1">
      <c r="A95" s="476"/>
      <c r="B95" s="477" t="s">
        <v>615</v>
      </c>
      <c r="C95" s="480">
        <f>C91-C94</f>
        <v>0</v>
      </c>
      <c r="D95" s="480">
        <f>D91-D94</f>
        <v>0</v>
      </c>
      <c r="E95" s="480">
        <f>E91-E94</f>
        <v>0</v>
      </c>
      <c r="F95" s="480">
        <f>F91-F94</f>
        <v>0</v>
      </c>
      <c r="G95" s="481">
        <f>G91-G94</f>
        <v>0</v>
      </c>
    </row>
    <row r="96" spans="1:7" s="74" customFormat="1" ht="10.5" customHeight="1">
      <c r="A96" s="476"/>
      <c r="B96" s="477" t="s">
        <v>616</v>
      </c>
      <c r="C96" s="491">
        <v>0</v>
      </c>
      <c r="D96" s="491">
        <v>0</v>
      </c>
      <c r="E96" s="491">
        <v>0</v>
      </c>
      <c r="F96" s="491">
        <v>0</v>
      </c>
      <c r="G96" s="459">
        <v>0</v>
      </c>
    </row>
    <row r="97" spans="1:7" s="74" customFormat="1" ht="10.5" customHeight="1">
      <c r="A97" s="484"/>
      <c r="B97" s="368" t="s">
        <v>617</v>
      </c>
      <c r="C97" s="485" t="e">
        <f>C95/C96</f>
        <v>#DIV/0!</v>
      </c>
      <c r="D97" s="485" t="e">
        <f>D95/D96</f>
        <v>#DIV/0!</v>
      </c>
      <c r="E97" s="485" t="e">
        <f>E95/E96</f>
        <v>#DIV/0!</v>
      </c>
      <c r="F97" s="485" t="e">
        <f>F95/F96</f>
        <v>#DIV/0!</v>
      </c>
      <c r="G97" s="486" t="e">
        <f>G95/G96</f>
        <v>#DIV/0!</v>
      </c>
    </row>
    <row r="98" spans="1:7" s="74" customFormat="1" ht="10.5" customHeight="1">
      <c r="A98" s="476"/>
      <c r="B98" s="477" t="s">
        <v>609</v>
      </c>
      <c r="C98" s="491">
        <v>0</v>
      </c>
      <c r="D98" s="491">
        <v>0</v>
      </c>
      <c r="E98" s="491">
        <v>0</v>
      </c>
      <c r="F98" s="491">
        <v>0</v>
      </c>
      <c r="G98" s="458">
        <v>0</v>
      </c>
    </row>
    <row r="99" spans="1:7" s="74" customFormat="1" ht="10.5" customHeight="1">
      <c r="A99" s="476"/>
      <c r="B99" s="477" t="s">
        <v>610</v>
      </c>
      <c r="C99" s="491">
        <v>0</v>
      </c>
      <c r="D99" s="491">
        <v>0</v>
      </c>
      <c r="E99" s="491">
        <v>0</v>
      </c>
      <c r="F99" s="491">
        <v>0</v>
      </c>
      <c r="G99" s="459">
        <v>0</v>
      </c>
    </row>
    <row r="100" spans="1:7" s="74" customFormat="1" ht="10.5" customHeight="1">
      <c r="A100" s="476"/>
      <c r="B100" s="477" t="s">
        <v>611</v>
      </c>
      <c r="C100" s="480">
        <f>SUM(C98:C99)</f>
        <v>0</v>
      </c>
      <c r="D100" s="480">
        <f>SUM(D98:D99)</f>
        <v>0</v>
      </c>
      <c r="E100" s="480">
        <f>SUM(E98:E99)</f>
        <v>0</v>
      </c>
      <c r="F100" s="480">
        <f>SUM(F98:F99)</f>
        <v>0</v>
      </c>
      <c r="G100" s="481">
        <f>SUM(G98:G99)</f>
        <v>0</v>
      </c>
    </row>
    <row r="101" spans="1:7" s="74" customFormat="1" ht="10.5" customHeight="1">
      <c r="A101" s="482" t="s">
        <v>197</v>
      </c>
      <c r="B101" s="477" t="s">
        <v>612</v>
      </c>
      <c r="C101" s="491">
        <v>0</v>
      </c>
      <c r="D101" s="491">
        <v>0</v>
      </c>
      <c r="E101" s="491">
        <v>0</v>
      </c>
      <c r="F101" s="491">
        <v>0</v>
      </c>
      <c r="G101" s="459">
        <v>0</v>
      </c>
    </row>
    <row r="102" spans="1:7" s="74" customFormat="1" ht="10.5" customHeight="1">
      <c r="A102" s="483" t="s">
        <v>537</v>
      </c>
      <c r="B102" s="477" t="s">
        <v>613</v>
      </c>
      <c r="C102" s="491">
        <v>0</v>
      </c>
      <c r="D102" s="491">
        <v>0</v>
      </c>
      <c r="E102" s="491">
        <v>0</v>
      </c>
      <c r="F102" s="491">
        <v>0</v>
      </c>
      <c r="G102" s="459">
        <v>0</v>
      </c>
    </row>
    <row r="103" spans="1:7" s="74" customFormat="1" ht="10.5" customHeight="1">
      <c r="A103" s="476"/>
      <c r="B103" s="477" t="s">
        <v>614</v>
      </c>
      <c r="C103" s="480">
        <f>SUM(C101:C102)</f>
        <v>0</v>
      </c>
      <c r="D103" s="480">
        <f>SUM(D101:D102)</f>
        <v>0</v>
      </c>
      <c r="E103" s="480">
        <f>SUM(E101:E102)</f>
        <v>0</v>
      </c>
      <c r="F103" s="480">
        <f>SUM(F101:F102)</f>
        <v>0</v>
      </c>
      <c r="G103" s="481">
        <f>SUM(G101:G102)</f>
        <v>0</v>
      </c>
    </row>
    <row r="104" spans="1:7" s="74" customFormat="1" ht="10.5" customHeight="1">
      <c r="A104" s="476"/>
      <c r="B104" s="477" t="s">
        <v>615</v>
      </c>
      <c r="C104" s="480">
        <f>C100-C103</f>
        <v>0</v>
      </c>
      <c r="D104" s="480">
        <f>D100-D103</f>
        <v>0</v>
      </c>
      <c r="E104" s="480">
        <f>E100-E103</f>
        <v>0</v>
      </c>
      <c r="F104" s="480">
        <f>F100-F103</f>
        <v>0</v>
      </c>
      <c r="G104" s="481">
        <f>G100-G103</f>
        <v>0</v>
      </c>
    </row>
    <row r="105" spans="1:7" s="74" customFormat="1" ht="10.5" customHeight="1">
      <c r="A105" s="476"/>
      <c r="B105" s="477" t="s">
        <v>616</v>
      </c>
      <c r="C105" s="491">
        <v>0</v>
      </c>
      <c r="D105" s="491">
        <v>0</v>
      </c>
      <c r="E105" s="491">
        <v>0</v>
      </c>
      <c r="F105" s="491">
        <v>0</v>
      </c>
      <c r="G105" s="459">
        <v>0</v>
      </c>
    </row>
    <row r="106" spans="1:7" s="74" customFormat="1" ht="10.5" customHeight="1" thickBot="1">
      <c r="A106" s="487"/>
      <c r="B106" s="488" t="s">
        <v>617</v>
      </c>
      <c r="C106" s="489" t="e">
        <f>C104/C105</f>
        <v>#DIV/0!</v>
      </c>
      <c r="D106" s="489" t="e">
        <f>D104/D105</f>
        <v>#DIV/0!</v>
      </c>
      <c r="E106" s="489" t="e">
        <f>E104/E105</f>
        <v>#DIV/0!</v>
      </c>
      <c r="F106" s="489" t="e">
        <f>F104/F105</f>
        <v>#DIV/0!</v>
      </c>
      <c r="G106" s="490" t="e">
        <f>G104/G105</f>
        <v>#DIV/0!</v>
      </c>
    </row>
    <row r="107" spans="1:7" ht="11.25" customHeight="1" thickTop="1">
      <c r="A107" s="145" t="s">
        <v>490</v>
      </c>
      <c r="B107" s="704" t="s">
        <v>603</v>
      </c>
      <c r="C107" s="704"/>
      <c r="D107" s="704"/>
      <c r="E107" s="704"/>
      <c r="F107" s="704"/>
      <c r="G107" s="704"/>
    </row>
    <row r="108" spans="1:7" ht="11.25" customHeight="1">
      <c r="A108" s="145" t="s">
        <v>491</v>
      </c>
      <c r="B108" s="125" t="s">
        <v>18</v>
      </c>
      <c r="D108" s="146" t="s">
        <v>19</v>
      </c>
      <c r="E108" s="72" t="s">
        <v>20</v>
      </c>
    </row>
    <row r="109" spans="1:7" ht="18" customHeight="1">
      <c r="A109" s="146" t="s">
        <v>604</v>
      </c>
    </row>
    <row r="110" spans="1:7" ht="11.1" customHeight="1">
      <c r="B110" s="146" t="s">
        <v>605</v>
      </c>
    </row>
    <row r="111" spans="1:7" ht="15" thickBot="1">
      <c r="A111" s="317" t="s">
        <v>619</v>
      </c>
      <c r="B111" s="126"/>
      <c r="C111" s="317"/>
    </row>
    <row r="112" spans="1:7" ht="13.5" customHeight="1" thickTop="1">
      <c r="A112" s="723" t="s">
        <v>607</v>
      </c>
      <c r="B112" s="726" t="s">
        <v>557</v>
      </c>
      <c r="C112" s="729" t="s">
        <v>558</v>
      </c>
      <c r="D112" s="730"/>
      <c r="E112" s="730"/>
      <c r="F112" s="730"/>
      <c r="G112" s="731"/>
    </row>
    <row r="113" spans="1:7">
      <c r="A113" s="724"/>
      <c r="B113" s="727"/>
      <c r="C113" s="472" t="s">
        <v>197</v>
      </c>
      <c r="D113" s="472" t="s">
        <v>197</v>
      </c>
      <c r="E113" s="472" t="s">
        <v>197</v>
      </c>
      <c r="F113" s="472" t="s">
        <v>197</v>
      </c>
      <c r="G113" s="473" t="s">
        <v>197</v>
      </c>
    </row>
    <row r="114" spans="1:7">
      <c r="A114" s="725"/>
      <c r="B114" s="728"/>
      <c r="C114" s="474" t="s">
        <v>608</v>
      </c>
      <c r="D114" s="474" t="s">
        <v>608</v>
      </c>
      <c r="E114" s="474" t="s">
        <v>608</v>
      </c>
      <c r="F114" s="474" t="s">
        <v>608</v>
      </c>
      <c r="G114" s="475" t="s">
        <v>608</v>
      </c>
    </row>
    <row r="115" spans="1:7" ht="10.5" customHeight="1">
      <c r="A115" s="476"/>
      <c r="B115" s="477" t="s">
        <v>609</v>
      </c>
      <c r="C115" s="491">
        <v>0</v>
      </c>
      <c r="D115" s="491">
        <v>0</v>
      </c>
      <c r="E115" s="491">
        <v>0</v>
      </c>
      <c r="F115" s="491">
        <v>0</v>
      </c>
      <c r="G115" s="458">
        <v>0</v>
      </c>
    </row>
    <row r="116" spans="1:7" ht="10.5" customHeight="1">
      <c r="A116" s="476"/>
      <c r="B116" s="477" t="s">
        <v>610</v>
      </c>
      <c r="C116" s="491">
        <v>0</v>
      </c>
      <c r="D116" s="491">
        <v>0</v>
      </c>
      <c r="E116" s="491">
        <v>0</v>
      </c>
      <c r="F116" s="491">
        <v>0</v>
      </c>
      <c r="G116" s="459">
        <v>0</v>
      </c>
    </row>
    <row r="117" spans="1:7" ht="10.5" customHeight="1">
      <c r="A117" s="476"/>
      <c r="B117" s="477" t="s">
        <v>611</v>
      </c>
      <c r="C117" s="480">
        <f>SUM(C115:C116)</f>
        <v>0</v>
      </c>
      <c r="D117" s="480">
        <f>SUM(D115:D116)</f>
        <v>0</v>
      </c>
      <c r="E117" s="480">
        <f>SUM(E115:E116)</f>
        <v>0</v>
      </c>
      <c r="F117" s="480">
        <f>SUM(F115:F116)</f>
        <v>0</v>
      </c>
      <c r="G117" s="481">
        <f>SUM(G115:G116)</f>
        <v>0</v>
      </c>
    </row>
    <row r="118" spans="1:7" ht="10.5" customHeight="1">
      <c r="A118" s="482" t="s">
        <v>197</v>
      </c>
      <c r="B118" s="477" t="s">
        <v>612</v>
      </c>
      <c r="C118" s="491">
        <v>0</v>
      </c>
      <c r="D118" s="491">
        <v>0</v>
      </c>
      <c r="E118" s="491">
        <v>0</v>
      </c>
      <c r="F118" s="491">
        <v>0</v>
      </c>
      <c r="G118" s="459">
        <v>0</v>
      </c>
    </row>
    <row r="119" spans="1:7" ht="10.5" customHeight="1">
      <c r="A119" s="483" t="s">
        <v>537</v>
      </c>
      <c r="B119" s="477" t="s">
        <v>613</v>
      </c>
      <c r="C119" s="491">
        <v>0</v>
      </c>
      <c r="D119" s="491">
        <v>0</v>
      </c>
      <c r="E119" s="491">
        <v>0</v>
      </c>
      <c r="F119" s="491">
        <v>0</v>
      </c>
      <c r="G119" s="459">
        <v>0</v>
      </c>
    </row>
    <row r="120" spans="1:7" ht="10.5" customHeight="1">
      <c r="A120" s="476"/>
      <c r="B120" s="477" t="s">
        <v>614</v>
      </c>
      <c r="C120" s="480">
        <f>SUM(C118:C119)</f>
        <v>0</v>
      </c>
      <c r="D120" s="480">
        <f>SUM(D118:D119)</f>
        <v>0</v>
      </c>
      <c r="E120" s="480">
        <f>SUM(E118:E119)</f>
        <v>0</v>
      </c>
      <c r="F120" s="480">
        <f>SUM(F118:F119)</f>
        <v>0</v>
      </c>
      <c r="G120" s="481">
        <f>SUM(G118:G119)</f>
        <v>0</v>
      </c>
    </row>
    <row r="121" spans="1:7" ht="10.5" customHeight="1">
      <c r="A121" s="476"/>
      <c r="B121" s="477" t="s">
        <v>615</v>
      </c>
      <c r="C121" s="480">
        <f>C117-C120</f>
        <v>0</v>
      </c>
      <c r="D121" s="480">
        <f>D117-D120</f>
        <v>0</v>
      </c>
      <c r="E121" s="480">
        <f>E117-E120</f>
        <v>0</v>
      </c>
      <c r="F121" s="480">
        <f>F117-F120</f>
        <v>0</v>
      </c>
      <c r="G121" s="481">
        <f>G117-G120</f>
        <v>0</v>
      </c>
    </row>
    <row r="122" spans="1:7" ht="10.5" customHeight="1">
      <c r="A122" s="476"/>
      <c r="B122" s="477" t="s">
        <v>616</v>
      </c>
      <c r="C122" s="491">
        <v>0</v>
      </c>
      <c r="D122" s="491">
        <v>0</v>
      </c>
      <c r="E122" s="491">
        <v>0</v>
      </c>
      <c r="F122" s="491">
        <v>0</v>
      </c>
      <c r="G122" s="459">
        <v>0</v>
      </c>
    </row>
    <row r="123" spans="1:7" ht="10.5" customHeight="1">
      <c r="A123" s="484"/>
      <c r="B123" s="368" t="s">
        <v>617</v>
      </c>
      <c r="C123" s="485" t="e">
        <f>C121/C122</f>
        <v>#DIV/0!</v>
      </c>
      <c r="D123" s="485" t="e">
        <f>D121/D122</f>
        <v>#DIV/0!</v>
      </c>
      <c r="E123" s="485" t="e">
        <f>E121/E122</f>
        <v>#DIV/0!</v>
      </c>
      <c r="F123" s="485" t="e">
        <f>F121/F122</f>
        <v>#DIV/0!</v>
      </c>
      <c r="G123" s="486" t="e">
        <f>G121/G122</f>
        <v>#DIV/0!</v>
      </c>
    </row>
    <row r="124" spans="1:7" ht="10.5" customHeight="1">
      <c r="A124" s="476"/>
      <c r="B124" s="477" t="s">
        <v>609</v>
      </c>
      <c r="C124" s="491">
        <v>0</v>
      </c>
      <c r="D124" s="491">
        <v>0</v>
      </c>
      <c r="E124" s="491">
        <v>0</v>
      </c>
      <c r="F124" s="491">
        <v>0</v>
      </c>
      <c r="G124" s="458">
        <v>0</v>
      </c>
    </row>
    <row r="125" spans="1:7" ht="10.5" customHeight="1">
      <c r="A125" s="476"/>
      <c r="B125" s="477" t="s">
        <v>610</v>
      </c>
      <c r="C125" s="491">
        <v>0</v>
      </c>
      <c r="D125" s="491">
        <v>0</v>
      </c>
      <c r="E125" s="491">
        <v>0</v>
      </c>
      <c r="F125" s="491">
        <v>0</v>
      </c>
      <c r="G125" s="459">
        <v>0</v>
      </c>
    </row>
    <row r="126" spans="1:7" ht="10.5" customHeight="1">
      <c r="A126" s="476"/>
      <c r="B126" s="477" t="s">
        <v>611</v>
      </c>
      <c r="C126" s="480">
        <f>SUM(C124:C125)</f>
        <v>0</v>
      </c>
      <c r="D126" s="480">
        <f>SUM(D124:D125)</f>
        <v>0</v>
      </c>
      <c r="E126" s="480">
        <f>SUM(E124:E125)</f>
        <v>0</v>
      </c>
      <c r="F126" s="480">
        <f>SUM(F124:F125)</f>
        <v>0</v>
      </c>
      <c r="G126" s="481">
        <f>SUM(G124:G125)</f>
        <v>0</v>
      </c>
    </row>
    <row r="127" spans="1:7" ht="10.5" customHeight="1">
      <c r="A127" s="482" t="s">
        <v>197</v>
      </c>
      <c r="B127" s="477" t="s">
        <v>612</v>
      </c>
      <c r="C127" s="491">
        <v>0</v>
      </c>
      <c r="D127" s="491">
        <v>0</v>
      </c>
      <c r="E127" s="491">
        <v>0</v>
      </c>
      <c r="F127" s="491">
        <v>0</v>
      </c>
      <c r="G127" s="459">
        <v>0</v>
      </c>
    </row>
    <row r="128" spans="1:7" ht="10.5" customHeight="1">
      <c r="A128" s="483" t="s">
        <v>537</v>
      </c>
      <c r="B128" s="477" t="s">
        <v>613</v>
      </c>
      <c r="C128" s="491">
        <v>0</v>
      </c>
      <c r="D128" s="491">
        <v>0</v>
      </c>
      <c r="E128" s="491">
        <v>0</v>
      </c>
      <c r="F128" s="491">
        <v>0</v>
      </c>
      <c r="G128" s="459">
        <v>0</v>
      </c>
    </row>
    <row r="129" spans="1:7" ht="10.5" customHeight="1">
      <c r="A129" s="476"/>
      <c r="B129" s="477" t="s">
        <v>614</v>
      </c>
      <c r="C129" s="480">
        <f>SUM(C127:C128)</f>
        <v>0</v>
      </c>
      <c r="D129" s="480">
        <f>SUM(D127:D128)</f>
        <v>0</v>
      </c>
      <c r="E129" s="480">
        <f>SUM(E127:E128)</f>
        <v>0</v>
      </c>
      <c r="F129" s="480">
        <f>SUM(F127:F128)</f>
        <v>0</v>
      </c>
      <c r="G129" s="481">
        <f>SUM(G127:G128)</f>
        <v>0</v>
      </c>
    </row>
    <row r="130" spans="1:7" ht="10.5" customHeight="1">
      <c r="A130" s="476"/>
      <c r="B130" s="477" t="s">
        <v>615</v>
      </c>
      <c r="C130" s="480">
        <f>C126-C129</f>
        <v>0</v>
      </c>
      <c r="D130" s="480">
        <f>D126-D129</f>
        <v>0</v>
      </c>
      <c r="E130" s="480">
        <f>E126-E129</f>
        <v>0</v>
      </c>
      <c r="F130" s="480">
        <f>F126-F129</f>
        <v>0</v>
      </c>
      <c r="G130" s="481">
        <f>G126-G129</f>
        <v>0</v>
      </c>
    </row>
    <row r="131" spans="1:7" ht="10.5" customHeight="1">
      <c r="A131" s="476"/>
      <c r="B131" s="477" t="s">
        <v>616</v>
      </c>
      <c r="C131" s="491">
        <v>0</v>
      </c>
      <c r="D131" s="491">
        <v>0</v>
      </c>
      <c r="E131" s="491">
        <v>0</v>
      </c>
      <c r="F131" s="491">
        <v>0</v>
      </c>
      <c r="G131" s="459">
        <v>0</v>
      </c>
    </row>
    <row r="132" spans="1:7" ht="10.5" customHeight="1">
      <c r="A132" s="484"/>
      <c r="B132" s="368" t="s">
        <v>617</v>
      </c>
      <c r="C132" s="485" t="e">
        <f>C130/C131</f>
        <v>#DIV/0!</v>
      </c>
      <c r="D132" s="485" t="e">
        <f>D130/D131</f>
        <v>#DIV/0!</v>
      </c>
      <c r="E132" s="485" t="e">
        <f>E130/E131</f>
        <v>#DIV/0!</v>
      </c>
      <c r="F132" s="485" t="e">
        <f>F130/F131</f>
        <v>#DIV/0!</v>
      </c>
      <c r="G132" s="486" t="e">
        <f>G130/G131</f>
        <v>#DIV/0!</v>
      </c>
    </row>
    <row r="133" spans="1:7" ht="10.5" customHeight="1">
      <c r="A133" s="476"/>
      <c r="B133" s="477" t="s">
        <v>609</v>
      </c>
      <c r="C133" s="491">
        <v>0</v>
      </c>
      <c r="D133" s="491">
        <v>0</v>
      </c>
      <c r="E133" s="491">
        <v>0</v>
      </c>
      <c r="F133" s="491">
        <v>0</v>
      </c>
      <c r="G133" s="458">
        <v>0</v>
      </c>
    </row>
    <row r="134" spans="1:7" ht="10.5" customHeight="1">
      <c r="A134" s="476"/>
      <c r="B134" s="477" t="s">
        <v>610</v>
      </c>
      <c r="C134" s="491">
        <v>0</v>
      </c>
      <c r="D134" s="491">
        <v>0</v>
      </c>
      <c r="E134" s="491">
        <v>0</v>
      </c>
      <c r="F134" s="491">
        <v>0</v>
      </c>
      <c r="G134" s="459">
        <v>0</v>
      </c>
    </row>
    <row r="135" spans="1:7" ht="10.5" customHeight="1">
      <c r="A135" s="476"/>
      <c r="B135" s="477" t="s">
        <v>611</v>
      </c>
      <c r="C135" s="480">
        <f>SUM(C133:C134)</f>
        <v>0</v>
      </c>
      <c r="D135" s="480">
        <f>SUM(D133:D134)</f>
        <v>0</v>
      </c>
      <c r="E135" s="480">
        <f>SUM(E133:E134)</f>
        <v>0</v>
      </c>
      <c r="F135" s="480">
        <f>SUM(F133:F134)</f>
        <v>0</v>
      </c>
      <c r="G135" s="481">
        <f>SUM(G133:G134)</f>
        <v>0</v>
      </c>
    </row>
    <row r="136" spans="1:7" ht="10.5" customHeight="1">
      <c r="A136" s="482" t="s">
        <v>197</v>
      </c>
      <c r="B136" s="477" t="s">
        <v>612</v>
      </c>
      <c r="C136" s="491">
        <v>0</v>
      </c>
      <c r="D136" s="491">
        <v>0</v>
      </c>
      <c r="E136" s="491">
        <v>0</v>
      </c>
      <c r="F136" s="491">
        <v>0</v>
      </c>
      <c r="G136" s="459">
        <v>0</v>
      </c>
    </row>
    <row r="137" spans="1:7" ht="10.5" customHeight="1">
      <c r="A137" s="483" t="s">
        <v>537</v>
      </c>
      <c r="B137" s="477" t="s">
        <v>613</v>
      </c>
      <c r="C137" s="491">
        <v>0</v>
      </c>
      <c r="D137" s="491">
        <v>0</v>
      </c>
      <c r="E137" s="491">
        <v>0</v>
      </c>
      <c r="F137" s="491">
        <v>0</v>
      </c>
      <c r="G137" s="459">
        <v>0</v>
      </c>
    </row>
    <row r="138" spans="1:7" ht="10.5" customHeight="1">
      <c r="A138" s="476"/>
      <c r="B138" s="477" t="s">
        <v>614</v>
      </c>
      <c r="C138" s="480">
        <f>SUM(C136:C137)</f>
        <v>0</v>
      </c>
      <c r="D138" s="480">
        <f>SUM(D136:D137)</f>
        <v>0</v>
      </c>
      <c r="E138" s="480">
        <f>SUM(E136:E137)</f>
        <v>0</v>
      </c>
      <c r="F138" s="480">
        <f>SUM(F136:F137)</f>
        <v>0</v>
      </c>
      <c r="G138" s="481">
        <f>SUM(G136:G137)</f>
        <v>0</v>
      </c>
    </row>
    <row r="139" spans="1:7" ht="10.5" customHeight="1">
      <c r="A139" s="476"/>
      <c r="B139" s="477" t="s">
        <v>615</v>
      </c>
      <c r="C139" s="480">
        <f>C135-C138</f>
        <v>0</v>
      </c>
      <c r="D139" s="480">
        <f>D135-D138</f>
        <v>0</v>
      </c>
      <c r="E139" s="480">
        <f>E135-E138</f>
        <v>0</v>
      </c>
      <c r="F139" s="480">
        <f>F135-F138</f>
        <v>0</v>
      </c>
      <c r="G139" s="481">
        <f>G135-G138</f>
        <v>0</v>
      </c>
    </row>
    <row r="140" spans="1:7" ht="10.5" customHeight="1">
      <c r="A140" s="476"/>
      <c r="B140" s="477" t="s">
        <v>616</v>
      </c>
      <c r="C140" s="491">
        <v>0</v>
      </c>
      <c r="D140" s="491">
        <v>0</v>
      </c>
      <c r="E140" s="491">
        <v>0</v>
      </c>
      <c r="F140" s="491">
        <v>0</v>
      </c>
      <c r="G140" s="459">
        <v>0</v>
      </c>
    </row>
    <row r="141" spans="1:7" ht="10.5" customHeight="1">
      <c r="A141" s="484"/>
      <c r="B141" s="368" t="s">
        <v>617</v>
      </c>
      <c r="C141" s="485" t="e">
        <f>C139/C140</f>
        <v>#DIV/0!</v>
      </c>
      <c r="D141" s="485" t="e">
        <f>D139/D140</f>
        <v>#DIV/0!</v>
      </c>
      <c r="E141" s="485" t="e">
        <f>E139/E140</f>
        <v>#DIV/0!</v>
      </c>
      <c r="F141" s="485" t="e">
        <f>F139/F140</f>
        <v>#DIV/0!</v>
      </c>
      <c r="G141" s="486" t="e">
        <f>G139/G140</f>
        <v>#DIV/0!</v>
      </c>
    </row>
    <row r="142" spans="1:7" ht="10.5" customHeight="1">
      <c r="A142" s="476"/>
      <c r="B142" s="477" t="s">
        <v>609</v>
      </c>
      <c r="C142" s="491">
        <v>0</v>
      </c>
      <c r="D142" s="491">
        <v>0</v>
      </c>
      <c r="E142" s="491">
        <v>0</v>
      </c>
      <c r="F142" s="491">
        <v>0</v>
      </c>
      <c r="G142" s="458">
        <v>0</v>
      </c>
    </row>
    <row r="143" spans="1:7" ht="10.5" customHeight="1">
      <c r="A143" s="476"/>
      <c r="B143" s="477" t="s">
        <v>610</v>
      </c>
      <c r="C143" s="491">
        <v>0</v>
      </c>
      <c r="D143" s="491">
        <v>0</v>
      </c>
      <c r="E143" s="491">
        <v>0</v>
      </c>
      <c r="F143" s="491">
        <v>0</v>
      </c>
      <c r="G143" s="459">
        <v>0</v>
      </c>
    </row>
    <row r="144" spans="1:7" ht="10.5" customHeight="1">
      <c r="A144" s="476"/>
      <c r="B144" s="477" t="s">
        <v>611</v>
      </c>
      <c r="C144" s="480">
        <f>SUM(C142:C143)</f>
        <v>0</v>
      </c>
      <c r="D144" s="480">
        <f>SUM(D142:D143)</f>
        <v>0</v>
      </c>
      <c r="E144" s="480">
        <f>SUM(E142:E143)</f>
        <v>0</v>
      </c>
      <c r="F144" s="480">
        <f>SUM(F142:F143)</f>
        <v>0</v>
      </c>
      <c r="G144" s="481">
        <f>SUM(G142:G143)</f>
        <v>0</v>
      </c>
    </row>
    <row r="145" spans="1:7" ht="10.5" customHeight="1">
      <c r="A145" s="482" t="s">
        <v>197</v>
      </c>
      <c r="B145" s="477" t="s">
        <v>612</v>
      </c>
      <c r="C145" s="491">
        <v>0</v>
      </c>
      <c r="D145" s="491">
        <v>0</v>
      </c>
      <c r="E145" s="491">
        <v>0</v>
      </c>
      <c r="F145" s="491">
        <v>0</v>
      </c>
      <c r="G145" s="459">
        <v>0</v>
      </c>
    </row>
    <row r="146" spans="1:7" ht="10.5" customHeight="1">
      <c r="A146" s="483" t="s">
        <v>537</v>
      </c>
      <c r="B146" s="477" t="s">
        <v>613</v>
      </c>
      <c r="C146" s="491">
        <v>0</v>
      </c>
      <c r="D146" s="491">
        <v>0</v>
      </c>
      <c r="E146" s="491">
        <v>0</v>
      </c>
      <c r="F146" s="491">
        <v>0</v>
      </c>
      <c r="G146" s="459">
        <v>0</v>
      </c>
    </row>
    <row r="147" spans="1:7" ht="10.5" customHeight="1">
      <c r="A147" s="476"/>
      <c r="B147" s="477" t="s">
        <v>614</v>
      </c>
      <c r="C147" s="480">
        <f>SUM(C145:C146)</f>
        <v>0</v>
      </c>
      <c r="D147" s="480">
        <f>SUM(D145:D146)</f>
        <v>0</v>
      </c>
      <c r="E147" s="480">
        <f>SUM(E145:E146)</f>
        <v>0</v>
      </c>
      <c r="F147" s="480">
        <f>SUM(F145:F146)</f>
        <v>0</v>
      </c>
      <c r="G147" s="481">
        <f>SUM(G145:G146)</f>
        <v>0</v>
      </c>
    </row>
    <row r="148" spans="1:7" ht="10.5" customHeight="1">
      <c r="A148" s="476"/>
      <c r="B148" s="477" t="s">
        <v>615</v>
      </c>
      <c r="C148" s="480">
        <f>C144-C147</f>
        <v>0</v>
      </c>
      <c r="D148" s="480">
        <f>D144-D147</f>
        <v>0</v>
      </c>
      <c r="E148" s="480">
        <f>E144-E147</f>
        <v>0</v>
      </c>
      <c r="F148" s="480">
        <f>F144-F147</f>
        <v>0</v>
      </c>
      <c r="G148" s="481">
        <f>G144-G147</f>
        <v>0</v>
      </c>
    </row>
    <row r="149" spans="1:7" ht="10.5" customHeight="1">
      <c r="A149" s="476"/>
      <c r="B149" s="477" t="s">
        <v>616</v>
      </c>
      <c r="C149" s="491">
        <v>0</v>
      </c>
      <c r="D149" s="491">
        <v>0</v>
      </c>
      <c r="E149" s="491">
        <v>0</v>
      </c>
      <c r="F149" s="491">
        <v>0</v>
      </c>
      <c r="G149" s="459">
        <v>0</v>
      </c>
    </row>
    <row r="150" spans="1:7" ht="10.5" customHeight="1">
      <c r="A150" s="484"/>
      <c r="B150" s="368" t="s">
        <v>617</v>
      </c>
      <c r="C150" s="485" t="e">
        <f>C148/C149</f>
        <v>#DIV/0!</v>
      </c>
      <c r="D150" s="485" t="e">
        <f>D148/D149</f>
        <v>#DIV/0!</v>
      </c>
      <c r="E150" s="485" t="e">
        <f>E148/E149</f>
        <v>#DIV/0!</v>
      </c>
      <c r="F150" s="485" t="e">
        <f>F148/F149</f>
        <v>#DIV/0!</v>
      </c>
      <c r="G150" s="486" t="e">
        <f>G148/G149</f>
        <v>#DIV/0!</v>
      </c>
    </row>
    <row r="151" spans="1:7" ht="10.5" customHeight="1">
      <c r="A151" s="476"/>
      <c r="B151" s="477" t="s">
        <v>609</v>
      </c>
      <c r="C151" s="491">
        <v>0</v>
      </c>
      <c r="D151" s="491">
        <v>0</v>
      </c>
      <c r="E151" s="491">
        <v>0</v>
      </c>
      <c r="F151" s="491">
        <v>0</v>
      </c>
      <c r="G151" s="458">
        <v>0</v>
      </c>
    </row>
    <row r="152" spans="1:7" ht="10.5" customHeight="1">
      <c r="A152" s="476"/>
      <c r="B152" s="477" t="s">
        <v>610</v>
      </c>
      <c r="C152" s="491">
        <v>0</v>
      </c>
      <c r="D152" s="491">
        <v>0</v>
      </c>
      <c r="E152" s="491">
        <v>0</v>
      </c>
      <c r="F152" s="491">
        <v>0</v>
      </c>
      <c r="G152" s="459">
        <v>0</v>
      </c>
    </row>
    <row r="153" spans="1:7" ht="10.5" customHeight="1">
      <c r="A153" s="476"/>
      <c r="B153" s="477" t="s">
        <v>611</v>
      </c>
      <c r="C153" s="480">
        <f>SUM(C151:C152)</f>
        <v>0</v>
      </c>
      <c r="D153" s="480">
        <f>SUM(D151:D152)</f>
        <v>0</v>
      </c>
      <c r="E153" s="480">
        <f>SUM(E151:E152)</f>
        <v>0</v>
      </c>
      <c r="F153" s="480">
        <f>SUM(F151:F152)</f>
        <v>0</v>
      </c>
      <c r="G153" s="481">
        <f>SUM(G151:G152)</f>
        <v>0</v>
      </c>
    </row>
    <row r="154" spans="1:7" ht="10.5" customHeight="1">
      <c r="A154" s="482" t="s">
        <v>197</v>
      </c>
      <c r="B154" s="477" t="s">
        <v>612</v>
      </c>
      <c r="C154" s="491">
        <v>0</v>
      </c>
      <c r="D154" s="491">
        <v>0</v>
      </c>
      <c r="E154" s="491">
        <v>0</v>
      </c>
      <c r="F154" s="491">
        <v>0</v>
      </c>
      <c r="G154" s="459">
        <v>0</v>
      </c>
    </row>
    <row r="155" spans="1:7" ht="10.5" customHeight="1">
      <c r="A155" s="483" t="s">
        <v>537</v>
      </c>
      <c r="B155" s="477" t="s">
        <v>613</v>
      </c>
      <c r="C155" s="491">
        <v>0</v>
      </c>
      <c r="D155" s="491">
        <v>0</v>
      </c>
      <c r="E155" s="491">
        <v>0</v>
      </c>
      <c r="F155" s="491">
        <v>0</v>
      </c>
      <c r="G155" s="459">
        <v>0</v>
      </c>
    </row>
    <row r="156" spans="1:7" ht="10.5" customHeight="1">
      <c r="A156" s="476"/>
      <c r="B156" s="477" t="s">
        <v>614</v>
      </c>
      <c r="C156" s="480">
        <f>SUM(C154:C155)</f>
        <v>0</v>
      </c>
      <c r="D156" s="480">
        <f>SUM(D154:D155)</f>
        <v>0</v>
      </c>
      <c r="E156" s="480">
        <f>SUM(E154:E155)</f>
        <v>0</v>
      </c>
      <c r="F156" s="480">
        <f>SUM(F154:F155)</f>
        <v>0</v>
      </c>
      <c r="G156" s="481">
        <f>SUM(G154:G155)</f>
        <v>0</v>
      </c>
    </row>
    <row r="157" spans="1:7" ht="10.5" customHeight="1">
      <c r="A157" s="476"/>
      <c r="B157" s="477" t="s">
        <v>615</v>
      </c>
      <c r="C157" s="480">
        <f>C153-C156</f>
        <v>0</v>
      </c>
      <c r="D157" s="480">
        <f>D153-D156</f>
        <v>0</v>
      </c>
      <c r="E157" s="480">
        <f>E153-E156</f>
        <v>0</v>
      </c>
      <c r="F157" s="480">
        <f>F153-F156</f>
        <v>0</v>
      </c>
      <c r="G157" s="481">
        <f>G153-G156</f>
        <v>0</v>
      </c>
    </row>
    <row r="158" spans="1:7" ht="10.5" customHeight="1">
      <c r="A158" s="476"/>
      <c r="B158" s="477" t="s">
        <v>616</v>
      </c>
      <c r="C158" s="491">
        <v>0</v>
      </c>
      <c r="D158" s="491">
        <v>0</v>
      </c>
      <c r="E158" s="491">
        <v>0</v>
      </c>
      <c r="F158" s="491">
        <v>0</v>
      </c>
      <c r="G158" s="459">
        <v>0</v>
      </c>
    </row>
    <row r="159" spans="1:7" ht="10.5" customHeight="1" thickBot="1">
      <c r="A159" s="487"/>
      <c r="B159" s="488" t="s">
        <v>617</v>
      </c>
      <c r="C159" s="489" t="e">
        <f>C157/C158</f>
        <v>#DIV/0!</v>
      </c>
      <c r="D159" s="489" t="e">
        <f>D157/D158</f>
        <v>#DIV/0!</v>
      </c>
      <c r="E159" s="489" t="e">
        <f>E157/E158</f>
        <v>#DIV/0!</v>
      </c>
      <c r="F159" s="489" t="e">
        <f>F157/F158</f>
        <v>#DIV/0!</v>
      </c>
      <c r="G159" s="490" t="e">
        <f>G157/G158</f>
        <v>#DIV/0!</v>
      </c>
    </row>
    <row r="160" spans="1:7" ht="11.25" customHeight="1" thickTop="1">
      <c r="A160" s="145" t="s">
        <v>490</v>
      </c>
      <c r="B160" s="704" t="s">
        <v>603</v>
      </c>
      <c r="C160" s="704"/>
      <c r="D160" s="704"/>
      <c r="E160" s="704"/>
      <c r="F160" s="704"/>
      <c r="G160" s="704"/>
    </row>
    <row r="161" spans="1:7" ht="11.25" customHeight="1">
      <c r="A161" s="145" t="s">
        <v>491</v>
      </c>
      <c r="B161" s="125" t="s">
        <v>18</v>
      </c>
      <c r="D161" s="146" t="s">
        <v>19</v>
      </c>
      <c r="E161" s="72" t="s">
        <v>20</v>
      </c>
    </row>
    <row r="162" spans="1:7" ht="18" customHeight="1">
      <c r="A162" s="146" t="s">
        <v>604</v>
      </c>
    </row>
    <row r="163" spans="1:7" ht="11.1" customHeight="1">
      <c r="B163" s="146" t="s">
        <v>605</v>
      </c>
    </row>
    <row r="164" spans="1:7" ht="15" customHeight="1" thickBot="1">
      <c r="A164" s="317" t="s">
        <v>620</v>
      </c>
      <c r="B164" s="126"/>
      <c r="C164" s="317"/>
    </row>
    <row r="165" spans="1:7" s="122" customFormat="1" ht="15.75" customHeight="1" thickTop="1">
      <c r="A165" s="723" t="s">
        <v>607</v>
      </c>
      <c r="B165" s="726" t="s">
        <v>557</v>
      </c>
      <c r="C165" s="729" t="s">
        <v>558</v>
      </c>
      <c r="D165" s="730"/>
      <c r="E165" s="730"/>
      <c r="F165" s="730"/>
      <c r="G165" s="731"/>
    </row>
    <row r="166" spans="1:7" s="122" customFormat="1" ht="11.1" customHeight="1">
      <c r="A166" s="724"/>
      <c r="B166" s="727"/>
      <c r="C166" s="472" t="s">
        <v>197</v>
      </c>
      <c r="D166" s="472" t="s">
        <v>197</v>
      </c>
      <c r="E166" s="472" t="s">
        <v>197</v>
      </c>
      <c r="F166" s="472" t="s">
        <v>197</v>
      </c>
      <c r="G166" s="473" t="s">
        <v>197</v>
      </c>
    </row>
    <row r="167" spans="1:7" s="122" customFormat="1" ht="11.1" customHeight="1">
      <c r="A167" s="725"/>
      <c r="B167" s="728"/>
      <c r="C167" s="474" t="s">
        <v>608</v>
      </c>
      <c r="D167" s="474" t="s">
        <v>608</v>
      </c>
      <c r="E167" s="474" t="s">
        <v>608</v>
      </c>
      <c r="F167" s="474" t="s">
        <v>608</v>
      </c>
      <c r="G167" s="475" t="s">
        <v>608</v>
      </c>
    </row>
    <row r="168" spans="1:7" s="74" customFormat="1" ht="10.5" customHeight="1">
      <c r="A168" s="476"/>
      <c r="B168" s="477" t="s">
        <v>609</v>
      </c>
      <c r="C168" s="478">
        <f t="shared" ref="C168:G169" si="10">C221+C274</f>
        <v>0</v>
      </c>
      <c r="D168" s="478">
        <f t="shared" si="10"/>
        <v>0</v>
      </c>
      <c r="E168" s="478">
        <f t="shared" si="10"/>
        <v>0</v>
      </c>
      <c r="F168" s="478">
        <f t="shared" si="10"/>
        <v>0</v>
      </c>
      <c r="G168" s="479">
        <f t="shared" si="10"/>
        <v>0</v>
      </c>
    </row>
    <row r="169" spans="1:7" s="74" customFormat="1" ht="10.5" customHeight="1">
      <c r="A169" s="476"/>
      <c r="B169" s="477" t="s">
        <v>610</v>
      </c>
      <c r="C169" s="480">
        <f t="shared" si="10"/>
        <v>0</v>
      </c>
      <c r="D169" s="480">
        <f t="shared" si="10"/>
        <v>0</v>
      </c>
      <c r="E169" s="480">
        <f t="shared" si="10"/>
        <v>0</v>
      </c>
      <c r="F169" s="480">
        <f t="shared" si="10"/>
        <v>0</v>
      </c>
      <c r="G169" s="481">
        <f t="shared" si="10"/>
        <v>0</v>
      </c>
    </row>
    <row r="170" spans="1:7" s="74" customFormat="1" ht="10.5" customHeight="1">
      <c r="A170" s="476"/>
      <c r="B170" s="477" t="s">
        <v>611</v>
      </c>
      <c r="C170" s="480">
        <f>SUM(C168:C169)</f>
        <v>0</v>
      </c>
      <c r="D170" s="480">
        <f>SUM(D168:D169)</f>
        <v>0</v>
      </c>
      <c r="E170" s="480">
        <f>SUM(E168:E169)</f>
        <v>0</v>
      </c>
      <c r="F170" s="480">
        <f>SUM(F168:F169)</f>
        <v>0</v>
      </c>
      <c r="G170" s="481">
        <f>SUM(G168:G169)</f>
        <v>0</v>
      </c>
    </row>
    <row r="171" spans="1:7" s="74" customFormat="1" ht="10.5" customHeight="1">
      <c r="A171" s="482" t="s">
        <v>197</v>
      </c>
      <c r="B171" s="477" t="s">
        <v>612</v>
      </c>
      <c r="C171" s="480">
        <f t="shared" ref="C171:G172" si="11">C224+C277</f>
        <v>0</v>
      </c>
      <c r="D171" s="480">
        <f t="shared" si="11"/>
        <v>0</v>
      </c>
      <c r="E171" s="480">
        <f t="shared" si="11"/>
        <v>0</v>
      </c>
      <c r="F171" s="480">
        <f t="shared" si="11"/>
        <v>0</v>
      </c>
      <c r="G171" s="481">
        <f t="shared" si="11"/>
        <v>0</v>
      </c>
    </row>
    <row r="172" spans="1:7" s="74" customFormat="1" ht="10.5" customHeight="1">
      <c r="A172" s="483" t="s">
        <v>537</v>
      </c>
      <c r="B172" s="477" t="s">
        <v>613</v>
      </c>
      <c r="C172" s="480">
        <f t="shared" si="11"/>
        <v>0</v>
      </c>
      <c r="D172" s="480">
        <f t="shared" si="11"/>
        <v>0</v>
      </c>
      <c r="E172" s="480">
        <f t="shared" si="11"/>
        <v>0</v>
      </c>
      <c r="F172" s="480">
        <f t="shared" si="11"/>
        <v>0</v>
      </c>
      <c r="G172" s="481">
        <f t="shared" si="11"/>
        <v>0</v>
      </c>
    </row>
    <row r="173" spans="1:7" s="74" customFormat="1" ht="10.5" customHeight="1">
      <c r="A173" s="476"/>
      <c r="B173" s="477" t="s">
        <v>614</v>
      </c>
      <c r="C173" s="480">
        <f>SUM(C171:C172)</f>
        <v>0</v>
      </c>
      <c r="D173" s="480">
        <f>SUM(D171:D172)</f>
        <v>0</v>
      </c>
      <c r="E173" s="480">
        <f>SUM(E171:E172)</f>
        <v>0</v>
      </c>
      <c r="F173" s="480">
        <f>SUM(F171:F172)</f>
        <v>0</v>
      </c>
      <c r="G173" s="481">
        <f>SUM(G171:G172)</f>
        <v>0</v>
      </c>
    </row>
    <row r="174" spans="1:7" s="74" customFormat="1" ht="10.5" customHeight="1">
      <c r="A174" s="476"/>
      <c r="B174" s="477" t="s">
        <v>615</v>
      </c>
      <c r="C174" s="480">
        <f>C170-C173</f>
        <v>0</v>
      </c>
      <c r="D174" s="480">
        <f>D170-D173</f>
        <v>0</v>
      </c>
      <c r="E174" s="480">
        <f>E170-E173</f>
        <v>0</v>
      </c>
      <c r="F174" s="480">
        <f>F170-F173</f>
        <v>0</v>
      </c>
      <c r="G174" s="481">
        <f>G170-G173</f>
        <v>0</v>
      </c>
    </row>
    <row r="175" spans="1:7" s="74" customFormat="1" ht="10.5" customHeight="1">
      <c r="A175" s="476"/>
      <c r="B175" s="477" t="s">
        <v>616</v>
      </c>
      <c r="C175" s="480">
        <f>C228+C281</f>
        <v>0</v>
      </c>
      <c r="D175" s="480">
        <f>D228+D281</f>
        <v>0</v>
      </c>
      <c r="E175" s="480">
        <f>E228+E281</f>
        <v>0</v>
      </c>
      <c r="F175" s="480">
        <f>F228+F281</f>
        <v>0</v>
      </c>
      <c r="G175" s="481">
        <f>G228+G281</f>
        <v>0</v>
      </c>
    </row>
    <row r="176" spans="1:7" s="74" customFormat="1" ht="10.5" customHeight="1">
      <c r="A176" s="484"/>
      <c r="B176" s="368" t="s">
        <v>617</v>
      </c>
      <c r="C176" s="485" t="e">
        <f>C174/C175</f>
        <v>#DIV/0!</v>
      </c>
      <c r="D176" s="485" t="e">
        <f>D174/D175</f>
        <v>#DIV/0!</v>
      </c>
      <c r="E176" s="485" t="e">
        <f>E174/E175</f>
        <v>#DIV/0!</v>
      </c>
      <c r="F176" s="485" t="e">
        <f>F174/F175</f>
        <v>#DIV/0!</v>
      </c>
      <c r="G176" s="486" t="e">
        <f>G174/G175</f>
        <v>#DIV/0!</v>
      </c>
    </row>
    <row r="177" spans="1:7" s="74" customFormat="1" ht="10.5" customHeight="1">
      <c r="A177" s="476"/>
      <c r="B177" s="477" t="s">
        <v>609</v>
      </c>
      <c r="C177" s="478">
        <f t="shared" ref="C177:G178" si="12">C230+C283</f>
        <v>0</v>
      </c>
      <c r="D177" s="478">
        <f t="shared" si="12"/>
        <v>0</v>
      </c>
      <c r="E177" s="478">
        <f t="shared" si="12"/>
        <v>0</v>
      </c>
      <c r="F177" s="478">
        <f t="shared" si="12"/>
        <v>0</v>
      </c>
      <c r="G177" s="479">
        <f t="shared" si="12"/>
        <v>0</v>
      </c>
    </row>
    <row r="178" spans="1:7" s="74" customFormat="1" ht="10.5" customHeight="1">
      <c r="A178" s="476"/>
      <c r="B178" s="477" t="s">
        <v>610</v>
      </c>
      <c r="C178" s="480">
        <f t="shared" si="12"/>
        <v>0</v>
      </c>
      <c r="D178" s="480">
        <f t="shared" si="12"/>
        <v>0</v>
      </c>
      <c r="E178" s="480">
        <f t="shared" si="12"/>
        <v>0</v>
      </c>
      <c r="F178" s="480">
        <f t="shared" si="12"/>
        <v>0</v>
      </c>
      <c r="G178" s="481">
        <f t="shared" si="12"/>
        <v>0</v>
      </c>
    </row>
    <row r="179" spans="1:7" s="74" customFormat="1" ht="10.5" customHeight="1">
      <c r="A179" s="476"/>
      <c r="B179" s="477" t="s">
        <v>611</v>
      </c>
      <c r="C179" s="480">
        <f>SUM(C177:C178)</f>
        <v>0</v>
      </c>
      <c r="D179" s="480">
        <f>SUM(D177:D178)</f>
        <v>0</v>
      </c>
      <c r="E179" s="480">
        <f>SUM(E177:E178)</f>
        <v>0</v>
      </c>
      <c r="F179" s="480">
        <f>SUM(F177:F178)</f>
        <v>0</v>
      </c>
      <c r="G179" s="481">
        <f>SUM(G177:G178)</f>
        <v>0</v>
      </c>
    </row>
    <row r="180" spans="1:7" s="74" customFormat="1" ht="10.5" customHeight="1">
      <c r="A180" s="482" t="s">
        <v>197</v>
      </c>
      <c r="B180" s="477" t="s">
        <v>612</v>
      </c>
      <c r="C180" s="480">
        <f t="shared" ref="C180:G181" si="13">C233+C286</f>
        <v>0</v>
      </c>
      <c r="D180" s="480">
        <f t="shared" si="13"/>
        <v>0</v>
      </c>
      <c r="E180" s="480">
        <f t="shared" si="13"/>
        <v>0</v>
      </c>
      <c r="F180" s="480">
        <f t="shared" si="13"/>
        <v>0</v>
      </c>
      <c r="G180" s="481">
        <f t="shared" si="13"/>
        <v>0</v>
      </c>
    </row>
    <row r="181" spans="1:7" s="74" customFormat="1" ht="10.5" customHeight="1">
      <c r="A181" s="483" t="s">
        <v>537</v>
      </c>
      <c r="B181" s="477" t="s">
        <v>613</v>
      </c>
      <c r="C181" s="480">
        <f t="shared" si="13"/>
        <v>0</v>
      </c>
      <c r="D181" s="480">
        <f t="shared" si="13"/>
        <v>0</v>
      </c>
      <c r="E181" s="480">
        <f t="shared" si="13"/>
        <v>0</v>
      </c>
      <c r="F181" s="480">
        <f t="shared" si="13"/>
        <v>0</v>
      </c>
      <c r="G181" s="481">
        <f t="shared" si="13"/>
        <v>0</v>
      </c>
    </row>
    <row r="182" spans="1:7" s="74" customFormat="1" ht="10.5" customHeight="1">
      <c r="A182" s="476"/>
      <c r="B182" s="477" t="s">
        <v>614</v>
      </c>
      <c r="C182" s="480">
        <f>SUM(C180:C181)</f>
        <v>0</v>
      </c>
      <c r="D182" s="480">
        <f>SUM(D180:D181)</f>
        <v>0</v>
      </c>
      <c r="E182" s="480">
        <f>SUM(E180:E181)</f>
        <v>0</v>
      </c>
      <c r="F182" s="480">
        <f>SUM(F180:F181)</f>
        <v>0</v>
      </c>
      <c r="G182" s="481">
        <f>SUM(G180:G181)</f>
        <v>0</v>
      </c>
    </row>
    <row r="183" spans="1:7" s="74" customFormat="1" ht="10.5" customHeight="1">
      <c r="A183" s="476"/>
      <c r="B183" s="477" t="s">
        <v>615</v>
      </c>
      <c r="C183" s="480">
        <f>C179-C182</f>
        <v>0</v>
      </c>
      <c r="D183" s="480">
        <f>D179-D182</f>
        <v>0</v>
      </c>
      <c r="E183" s="480">
        <f>E179-E182</f>
        <v>0</v>
      </c>
      <c r="F183" s="480">
        <f>F179-F182</f>
        <v>0</v>
      </c>
      <c r="G183" s="481">
        <f>G179-G182</f>
        <v>0</v>
      </c>
    </row>
    <row r="184" spans="1:7" s="74" customFormat="1" ht="10.5" customHeight="1">
      <c r="A184" s="476"/>
      <c r="B184" s="477" t="s">
        <v>616</v>
      </c>
      <c r="C184" s="480">
        <f>C237+C290</f>
        <v>0</v>
      </c>
      <c r="D184" s="480">
        <f>D237+D290</f>
        <v>0</v>
      </c>
      <c r="E184" s="480">
        <f>E237+E290</f>
        <v>0</v>
      </c>
      <c r="F184" s="480">
        <f>F237+F290</f>
        <v>0</v>
      </c>
      <c r="G184" s="481">
        <f>G237+G290</f>
        <v>0</v>
      </c>
    </row>
    <row r="185" spans="1:7" s="74" customFormat="1" ht="10.5" customHeight="1">
      <c r="A185" s="484"/>
      <c r="B185" s="368" t="s">
        <v>617</v>
      </c>
      <c r="C185" s="485" t="e">
        <f>C183/C184</f>
        <v>#DIV/0!</v>
      </c>
      <c r="D185" s="485" t="e">
        <f>D183/D184</f>
        <v>#DIV/0!</v>
      </c>
      <c r="E185" s="485" t="e">
        <f>E183/E184</f>
        <v>#DIV/0!</v>
      </c>
      <c r="F185" s="485" t="e">
        <f>F183/F184</f>
        <v>#DIV/0!</v>
      </c>
      <c r="G185" s="486" t="e">
        <f>G183/G184</f>
        <v>#DIV/0!</v>
      </c>
    </row>
    <row r="186" spans="1:7" s="74" customFormat="1" ht="10.5" customHeight="1">
      <c r="A186" s="476"/>
      <c r="B186" s="477" t="s">
        <v>609</v>
      </c>
      <c r="C186" s="478">
        <f t="shared" ref="C186:G187" si="14">C239+C292</f>
        <v>0</v>
      </c>
      <c r="D186" s="478">
        <f t="shared" si="14"/>
        <v>0</v>
      </c>
      <c r="E186" s="478">
        <f t="shared" si="14"/>
        <v>0</v>
      </c>
      <c r="F186" s="478">
        <f t="shared" si="14"/>
        <v>0</v>
      </c>
      <c r="G186" s="479">
        <f t="shared" si="14"/>
        <v>0</v>
      </c>
    </row>
    <row r="187" spans="1:7" s="74" customFormat="1" ht="10.5" customHeight="1">
      <c r="A187" s="476"/>
      <c r="B187" s="477" t="s">
        <v>610</v>
      </c>
      <c r="C187" s="480">
        <f t="shared" si="14"/>
        <v>0</v>
      </c>
      <c r="D187" s="480">
        <f t="shared" si="14"/>
        <v>0</v>
      </c>
      <c r="E187" s="480">
        <f t="shared" si="14"/>
        <v>0</v>
      </c>
      <c r="F187" s="480">
        <f t="shared" si="14"/>
        <v>0</v>
      </c>
      <c r="G187" s="481">
        <f t="shared" si="14"/>
        <v>0</v>
      </c>
    </row>
    <row r="188" spans="1:7" s="74" customFormat="1" ht="10.5" customHeight="1">
      <c r="A188" s="476"/>
      <c r="B188" s="477" t="s">
        <v>611</v>
      </c>
      <c r="C188" s="480">
        <f>SUM(C186:C187)</f>
        <v>0</v>
      </c>
      <c r="D188" s="480">
        <f>SUM(D186:D187)</f>
        <v>0</v>
      </c>
      <c r="E188" s="480">
        <f>SUM(E186:E187)</f>
        <v>0</v>
      </c>
      <c r="F188" s="480">
        <f>SUM(F186:F187)</f>
        <v>0</v>
      </c>
      <c r="G188" s="481">
        <f>SUM(G186:G187)</f>
        <v>0</v>
      </c>
    </row>
    <row r="189" spans="1:7" s="74" customFormat="1" ht="10.5" customHeight="1">
      <c r="A189" s="482" t="s">
        <v>197</v>
      </c>
      <c r="B189" s="477" t="s">
        <v>612</v>
      </c>
      <c r="C189" s="480">
        <f t="shared" ref="C189:G190" si="15">C242+C295</f>
        <v>0</v>
      </c>
      <c r="D189" s="480">
        <f t="shared" si="15"/>
        <v>0</v>
      </c>
      <c r="E189" s="480">
        <f t="shared" si="15"/>
        <v>0</v>
      </c>
      <c r="F189" s="480">
        <f t="shared" si="15"/>
        <v>0</v>
      </c>
      <c r="G189" s="481">
        <f t="shared" si="15"/>
        <v>0</v>
      </c>
    </row>
    <row r="190" spans="1:7" s="74" customFormat="1" ht="10.5" customHeight="1">
      <c r="A190" s="483" t="s">
        <v>537</v>
      </c>
      <c r="B190" s="477" t="s">
        <v>613</v>
      </c>
      <c r="C190" s="480">
        <f t="shared" si="15"/>
        <v>0</v>
      </c>
      <c r="D190" s="480">
        <f t="shared" si="15"/>
        <v>0</v>
      </c>
      <c r="E190" s="480">
        <f t="shared" si="15"/>
        <v>0</v>
      </c>
      <c r="F190" s="480">
        <f t="shared" si="15"/>
        <v>0</v>
      </c>
      <c r="G190" s="481">
        <f t="shared" si="15"/>
        <v>0</v>
      </c>
    </row>
    <row r="191" spans="1:7" s="74" customFormat="1" ht="10.5" customHeight="1">
      <c r="A191" s="476"/>
      <c r="B191" s="477" t="s">
        <v>614</v>
      </c>
      <c r="C191" s="480">
        <f>SUM(C189:C190)</f>
        <v>0</v>
      </c>
      <c r="D191" s="480">
        <f>SUM(D189:D190)</f>
        <v>0</v>
      </c>
      <c r="E191" s="480">
        <f>SUM(E189:E190)</f>
        <v>0</v>
      </c>
      <c r="F191" s="480">
        <f>SUM(F189:F190)</f>
        <v>0</v>
      </c>
      <c r="G191" s="481">
        <f>SUM(G189:G190)</f>
        <v>0</v>
      </c>
    </row>
    <row r="192" spans="1:7" s="74" customFormat="1" ht="10.5" customHeight="1">
      <c r="A192" s="476"/>
      <c r="B192" s="477" t="s">
        <v>615</v>
      </c>
      <c r="C192" s="480">
        <f>C188-C191</f>
        <v>0</v>
      </c>
      <c r="D192" s="480">
        <f>D188-D191</f>
        <v>0</v>
      </c>
      <c r="E192" s="480">
        <f>E188-E191</f>
        <v>0</v>
      </c>
      <c r="F192" s="480">
        <f>F188-F191</f>
        <v>0</v>
      </c>
      <c r="G192" s="481">
        <f>G188-G191</f>
        <v>0</v>
      </c>
    </row>
    <row r="193" spans="1:7" s="74" customFormat="1" ht="10.5" customHeight="1">
      <c r="A193" s="476"/>
      <c r="B193" s="477" t="s">
        <v>616</v>
      </c>
      <c r="C193" s="480">
        <f>C246+C299</f>
        <v>0</v>
      </c>
      <c r="D193" s="480">
        <f>D246+D299</f>
        <v>0</v>
      </c>
      <c r="E193" s="480">
        <f>E246+E299</f>
        <v>0</v>
      </c>
      <c r="F193" s="480">
        <f>F246+F299</f>
        <v>0</v>
      </c>
      <c r="G193" s="481">
        <f>G246+G299</f>
        <v>0</v>
      </c>
    </row>
    <row r="194" spans="1:7" s="74" customFormat="1" ht="10.5" customHeight="1">
      <c r="A194" s="484"/>
      <c r="B194" s="368" t="s">
        <v>617</v>
      </c>
      <c r="C194" s="485" t="e">
        <f>C192/C193</f>
        <v>#DIV/0!</v>
      </c>
      <c r="D194" s="485" t="e">
        <f>D192/D193</f>
        <v>#DIV/0!</v>
      </c>
      <c r="E194" s="485" t="e">
        <f>E192/E193</f>
        <v>#DIV/0!</v>
      </c>
      <c r="F194" s="485" t="e">
        <f>F192/F193</f>
        <v>#DIV/0!</v>
      </c>
      <c r="G194" s="486" t="e">
        <f>G192/G193</f>
        <v>#DIV/0!</v>
      </c>
    </row>
    <row r="195" spans="1:7" s="74" customFormat="1" ht="10.5" customHeight="1">
      <c r="A195" s="476"/>
      <c r="B195" s="477" t="s">
        <v>609</v>
      </c>
      <c r="C195" s="478">
        <f t="shared" ref="C195:G196" si="16">C248+C301</f>
        <v>0</v>
      </c>
      <c r="D195" s="478">
        <f t="shared" si="16"/>
        <v>0</v>
      </c>
      <c r="E195" s="478">
        <f t="shared" si="16"/>
        <v>0</v>
      </c>
      <c r="F195" s="478">
        <f t="shared" si="16"/>
        <v>0</v>
      </c>
      <c r="G195" s="479">
        <f t="shared" si="16"/>
        <v>0</v>
      </c>
    </row>
    <row r="196" spans="1:7" s="74" customFormat="1" ht="10.5" customHeight="1">
      <c r="A196" s="476"/>
      <c r="B196" s="477" t="s">
        <v>610</v>
      </c>
      <c r="C196" s="480">
        <f t="shared" si="16"/>
        <v>0</v>
      </c>
      <c r="D196" s="480">
        <f t="shared" si="16"/>
        <v>0</v>
      </c>
      <c r="E196" s="480">
        <f t="shared" si="16"/>
        <v>0</v>
      </c>
      <c r="F196" s="480">
        <f t="shared" si="16"/>
        <v>0</v>
      </c>
      <c r="G196" s="481">
        <f t="shared" si="16"/>
        <v>0</v>
      </c>
    </row>
    <row r="197" spans="1:7" s="74" customFormat="1" ht="10.5" customHeight="1">
      <c r="A197" s="476"/>
      <c r="B197" s="477" t="s">
        <v>611</v>
      </c>
      <c r="C197" s="480">
        <f>SUM(C195:C196)</f>
        <v>0</v>
      </c>
      <c r="D197" s="480">
        <f>SUM(D195:D196)</f>
        <v>0</v>
      </c>
      <c r="E197" s="480">
        <f>SUM(E195:E196)</f>
        <v>0</v>
      </c>
      <c r="F197" s="480">
        <f>SUM(F195:F196)</f>
        <v>0</v>
      </c>
      <c r="G197" s="481">
        <f>SUM(G195:G196)</f>
        <v>0</v>
      </c>
    </row>
    <row r="198" spans="1:7" s="74" customFormat="1" ht="10.5" customHeight="1">
      <c r="A198" s="482" t="s">
        <v>197</v>
      </c>
      <c r="B198" s="477" t="s">
        <v>612</v>
      </c>
      <c r="C198" s="480">
        <f t="shared" ref="C198:G199" si="17">C251+C304</f>
        <v>0</v>
      </c>
      <c r="D198" s="480">
        <f t="shared" si="17"/>
        <v>0</v>
      </c>
      <c r="E198" s="480">
        <f t="shared" si="17"/>
        <v>0</v>
      </c>
      <c r="F198" s="480">
        <f t="shared" si="17"/>
        <v>0</v>
      </c>
      <c r="G198" s="481">
        <f t="shared" si="17"/>
        <v>0</v>
      </c>
    </row>
    <row r="199" spans="1:7" s="74" customFormat="1" ht="10.5" customHeight="1">
      <c r="A199" s="483" t="s">
        <v>537</v>
      </c>
      <c r="B199" s="477" t="s">
        <v>613</v>
      </c>
      <c r="C199" s="480">
        <f t="shared" si="17"/>
        <v>0</v>
      </c>
      <c r="D199" s="480">
        <f t="shared" si="17"/>
        <v>0</v>
      </c>
      <c r="E199" s="480">
        <f t="shared" si="17"/>
        <v>0</v>
      </c>
      <c r="F199" s="480">
        <f t="shared" si="17"/>
        <v>0</v>
      </c>
      <c r="G199" s="481">
        <f t="shared" si="17"/>
        <v>0</v>
      </c>
    </row>
    <row r="200" spans="1:7" s="74" customFormat="1" ht="10.5" customHeight="1">
      <c r="A200" s="476"/>
      <c r="B200" s="477" t="s">
        <v>614</v>
      </c>
      <c r="C200" s="480">
        <f>SUM(C198:C199)</f>
        <v>0</v>
      </c>
      <c r="D200" s="480">
        <f>SUM(D198:D199)</f>
        <v>0</v>
      </c>
      <c r="E200" s="480">
        <f>SUM(E198:E199)</f>
        <v>0</v>
      </c>
      <c r="F200" s="480">
        <f>SUM(F198:F199)</f>
        <v>0</v>
      </c>
      <c r="G200" s="481">
        <f>SUM(G198:G199)</f>
        <v>0</v>
      </c>
    </row>
    <row r="201" spans="1:7" s="74" customFormat="1" ht="10.5" customHeight="1">
      <c r="A201" s="476"/>
      <c r="B201" s="477" t="s">
        <v>615</v>
      </c>
      <c r="C201" s="480">
        <f>C197-C200</f>
        <v>0</v>
      </c>
      <c r="D201" s="480">
        <f>D197-D200</f>
        <v>0</v>
      </c>
      <c r="E201" s="480">
        <f>E197-E200</f>
        <v>0</v>
      </c>
      <c r="F201" s="480">
        <f>F197-F200</f>
        <v>0</v>
      </c>
      <c r="G201" s="481">
        <f>G197-G200</f>
        <v>0</v>
      </c>
    </row>
    <row r="202" spans="1:7" s="74" customFormat="1" ht="10.5" customHeight="1">
      <c r="A202" s="476"/>
      <c r="B202" s="477" t="s">
        <v>616</v>
      </c>
      <c r="C202" s="480">
        <f>C255+C308</f>
        <v>0</v>
      </c>
      <c r="D202" s="480">
        <f>D255+D308</f>
        <v>0</v>
      </c>
      <c r="E202" s="480">
        <f>E255+E308</f>
        <v>0</v>
      </c>
      <c r="F202" s="480">
        <f>F255+F308</f>
        <v>0</v>
      </c>
      <c r="G202" s="481">
        <f>G255+G308</f>
        <v>0</v>
      </c>
    </row>
    <row r="203" spans="1:7" s="74" customFormat="1" ht="10.5" customHeight="1">
      <c r="A203" s="484"/>
      <c r="B203" s="368" t="s">
        <v>617</v>
      </c>
      <c r="C203" s="485" t="e">
        <f>C201/C202</f>
        <v>#DIV/0!</v>
      </c>
      <c r="D203" s="485" t="e">
        <f>D201/D202</f>
        <v>#DIV/0!</v>
      </c>
      <c r="E203" s="485" t="e">
        <f>E201/E202</f>
        <v>#DIV/0!</v>
      </c>
      <c r="F203" s="485" t="e">
        <f>F201/F202</f>
        <v>#DIV/0!</v>
      </c>
      <c r="G203" s="486" t="e">
        <f>G201/G202</f>
        <v>#DIV/0!</v>
      </c>
    </row>
    <row r="204" spans="1:7" s="74" customFormat="1" ht="10.5" customHeight="1">
      <c r="A204" s="476"/>
      <c r="B204" s="477" t="s">
        <v>609</v>
      </c>
      <c r="C204" s="478">
        <f t="shared" ref="C204:G205" si="18">C257+C310</f>
        <v>0</v>
      </c>
      <c r="D204" s="478">
        <f t="shared" si="18"/>
        <v>0</v>
      </c>
      <c r="E204" s="478">
        <f t="shared" si="18"/>
        <v>0</v>
      </c>
      <c r="F204" s="478">
        <f t="shared" si="18"/>
        <v>0</v>
      </c>
      <c r="G204" s="479">
        <f t="shared" si="18"/>
        <v>0</v>
      </c>
    </row>
    <row r="205" spans="1:7" s="74" customFormat="1" ht="10.5" customHeight="1">
      <c r="A205" s="476"/>
      <c r="B205" s="477" t="s">
        <v>610</v>
      </c>
      <c r="C205" s="480">
        <f t="shared" si="18"/>
        <v>0</v>
      </c>
      <c r="D205" s="480">
        <f t="shared" si="18"/>
        <v>0</v>
      </c>
      <c r="E205" s="480">
        <f t="shared" si="18"/>
        <v>0</v>
      </c>
      <c r="F205" s="480">
        <f t="shared" si="18"/>
        <v>0</v>
      </c>
      <c r="G205" s="481">
        <f t="shared" si="18"/>
        <v>0</v>
      </c>
    </row>
    <row r="206" spans="1:7" s="74" customFormat="1" ht="10.5" customHeight="1">
      <c r="A206" s="476"/>
      <c r="B206" s="477" t="s">
        <v>611</v>
      </c>
      <c r="C206" s="480">
        <f>SUM(C204:C205)</f>
        <v>0</v>
      </c>
      <c r="D206" s="480">
        <f>SUM(D204:D205)</f>
        <v>0</v>
      </c>
      <c r="E206" s="480">
        <f>SUM(E204:E205)</f>
        <v>0</v>
      </c>
      <c r="F206" s="480">
        <f>SUM(F204:F205)</f>
        <v>0</v>
      </c>
      <c r="G206" s="481">
        <f>SUM(G204:G205)</f>
        <v>0</v>
      </c>
    </row>
    <row r="207" spans="1:7" s="74" customFormat="1" ht="10.5" customHeight="1">
      <c r="A207" s="482" t="s">
        <v>197</v>
      </c>
      <c r="B207" s="477" t="s">
        <v>612</v>
      </c>
      <c r="C207" s="480">
        <f t="shared" ref="C207:G208" si="19">C260+C313</f>
        <v>0</v>
      </c>
      <c r="D207" s="480">
        <f t="shared" si="19"/>
        <v>0</v>
      </c>
      <c r="E207" s="480">
        <f t="shared" si="19"/>
        <v>0</v>
      </c>
      <c r="F207" s="480">
        <f t="shared" si="19"/>
        <v>0</v>
      </c>
      <c r="G207" s="481">
        <f t="shared" si="19"/>
        <v>0</v>
      </c>
    </row>
    <row r="208" spans="1:7" s="74" customFormat="1" ht="10.5" customHeight="1">
      <c r="A208" s="483" t="s">
        <v>537</v>
      </c>
      <c r="B208" s="477" t="s">
        <v>613</v>
      </c>
      <c r="C208" s="480">
        <f t="shared" si="19"/>
        <v>0</v>
      </c>
      <c r="D208" s="480">
        <f t="shared" si="19"/>
        <v>0</v>
      </c>
      <c r="E208" s="480">
        <f t="shared" si="19"/>
        <v>0</v>
      </c>
      <c r="F208" s="480">
        <f t="shared" si="19"/>
        <v>0</v>
      </c>
      <c r="G208" s="481">
        <f t="shared" si="19"/>
        <v>0</v>
      </c>
    </row>
    <row r="209" spans="1:7" s="74" customFormat="1" ht="10.5" customHeight="1">
      <c r="A209" s="476"/>
      <c r="B209" s="477" t="s">
        <v>614</v>
      </c>
      <c r="C209" s="480">
        <f>SUM(C207:C208)</f>
        <v>0</v>
      </c>
      <c r="D209" s="480">
        <f>SUM(D207:D208)</f>
        <v>0</v>
      </c>
      <c r="E209" s="480">
        <f>SUM(E207:E208)</f>
        <v>0</v>
      </c>
      <c r="F209" s="480">
        <f>SUM(F207:F208)</f>
        <v>0</v>
      </c>
      <c r="G209" s="481">
        <f>SUM(G207:G208)</f>
        <v>0</v>
      </c>
    </row>
    <row r="210" spans="1:7" s="74" customFormat="1" ht="10.5" customHeight="1">
      <c r="A210" s="476"/>
      <c r="B210" s="477" t="s">
        <v>615</v>
      </c>
      <c r="C210" s="480">
        <f>C206-C209</f>
        <v>0</v>
      </c>
      <c r="D210" s="480">
        <f>D206-D209</f>
        <v>0</v>
      </c>
      <c r="E210" s="480">
        <f>E206-E209</f>
        <v>0</v>
      </c>
      <c r="F210" s="480">
        <f>F206-F209</f>
        <v>0</v>
      </c>
      <c r="G210" s="481">
        <f>G206-G209</f>
        <v>0</v>
      </c>
    </row>
    <row r="211" spans="1:7" s="74" customFormat="1" ht="10.5" customHeight="1">
      <c r="A211" s="476"/>
      <c r="B211" s="477" t="s">
        <v>616</v>
      </c>
      <c r="C211" s="480">
        <f>C264+C317</f>
        <v>0</v>
      </c>
      <c r="D211" s="480">
        <f>D264+D317</f>
        <v>0</v>
      </c>
      <c r="E211" s="480">
        <f>E264+E317</f>
        <v>0</v>
      </c>
      <c r="F211" s="480">
        <f>F264+F317</f>
        <v>0</v>
      </c>
      <c r="G211" s="481">
        <f>G264+G317</f>
        <v>0</v>
      </c>
    </row>
    <row r="212" spans="1:7" s="74" customFormat="1" ht="10.5" customHeight="1" thickBot="1">
      <c r="A212" s="487"/>
      <c r="B212" s="488" t="s">
        <v>617</v>
      </c>
      <c r="C212" s="489" t="e">
        <f>C210/C211</f>
        <v>#DIV/0!</v>
      </c>
      <c r="D212" s="489" t="e">
        <f>D210/D211</f>
        <v>#DIV/0!</v>
      </c>
      <c r="E212" s="489" t="e">
        <f>E210/E211</f>
        <v>#DIV/0!</v>
      </c>
      <c r="F212" s="489" t="e">
        <f>F210/F211</f>
        <v>#DIV/0!</v>
      </c>
      <c r="G212" s="490" t="e">
        <f>G210/G211</f>
        <v>#DIV/0!</v>
      </c>
    </row>
    <row r="213" spans="1:7" ht="11.25" customHeight="1" thickTop="1">
      <c r="A213" s="145" t="s">
        <v>490</v>
      </c>
      <c r="B213" s="704" t="s">
        <v>603</v>
      </c>
      <c r="C213" s="704"/>
      <c r="D213" s="704"/>
      <c r="E213" s="704"/>
      <c r="F213" s="704"/>
      <c r="G213" s="704"/>
    </row>
    <row r="214" spans="1:7" ht="11.25" customHeight="1">
      <c r="A214" s="145" t="s">
        <v>491</v>
      </c>
      <c r="B214" s="125" t="s">
        <v>18</v>
      </c>
      <c r="D214" s="146" t="s">
        <v>19</v>
      </c>
      <c r="E214" s="72" t="s">
        <v>20</v>
      </c>
    </row>
    <row r="215" spans="1:7" ht="18" customHeight="1">
      <c r="A215" s="146" t="s">
        <v>604</v>
      </c>
    </row>
    <row r="216" spans="1:7" ht="11.1" customHeight="1">
      <c r="B216" s="146" t="s">
        <v>605</v>
      </c>
    </row>
    <row r="217" spans="1:7" ht="15" customHeight="1" thickBot="1">
      <c r="A217" s="317" t="s">
        <v>621</v>
      </c>
      <c r="B217" s="126"/>
      <c r="C217" s="317"/>
    </row>
    <row r="218" spans="1:7" s="122" customFormat="1" ht="15.75" customHeight="1" thickTop="1">
      <c r="A218" s="723" t="s">
        <v>607</v>
      </c>
      <c r="B218" s="726" t="s">
        <v>557</v>
      </c>
      <c r="C218" s="729" t="s">
        <v>558</v>
      </c>
      <c r="D218" s="730"/>
      <c r="E218" s="730"/>
      <c r="F218" s="730"/>
      <c r="G218" s="731"/>
    </row>
    <row r="219" spans="1:7" s="122" customFormat="1" ht="11.1" customHeight="1">
      <c r="A219" s="724"/>
      <c r="B219" s="727"/>
      <c r="C219" s="472" t="s">
        <v>197</v>
      </c>
      <c r="D219" s="472" t="s">
        <v>197</v>
      </c>
      <c r="E219" s="472" t="s">
        <v>197</v>
      </c>
      <c r="F219" s="472" t="s">
        <v>197</v>
      </c>
      <c r="G219" s="473" t="s">
        <v>197</v>
      </c>
    </row>
    <row r="220" spans="1:7" s="122" customFormat="1" ht="11.1" customHeight="1">
      <c r="A220" s="725"/>
      <c r="B220" s="728"/>
      <c r="C220" s="474" t="s">
        <v>608</v>
      </c>
      <c r="D220" s="474" t="s">
        <v>608</v>
      </c>
      <c r="E220" s="474" t="s">
        <v>608</v>
      </c>
      <c r="F220" s="474" t="s">
        <v>608</v>
      </c>
      <c r="G220" s="475" t="s">
        <v>608</v>
      </c>
    </row>
    <row r="221" spans="1:7" s="74" customFormat="1" ht="10.5" customHeight="1">
      <c r="A221" s="476"/>
      <c r="B221" s="477" t="s">
        <v>609</v>
      </c>
      <c r="C221" s="491">
        <v>0</v>
      </c>
      <c r="D221" s="491">
        <v>0</v>
      </c>
      <c r="E221" s="491">
        <v>0</v>
      </c>
      <c r="F221" s="491">
        <v>0</v>
      </c>
      <c r="G221" s="458">
        <v>0</v>
      </c>
    </row>
    <row r="222" spans="1:7" s="74" customFormat="1" ht="10.5" customHeight="1">
      <c r="A222" s="476"/>
      <c r="B222" s="477" t="s">
        <v>610</v>
      </c>
      <c r="C222" s="491">
        <v>0</v>
      </c>
      <c r="D222" s="491">
        <v>0</v>
      </c>
      <c r="E222" s="491">
        <v>0</v>
      </c>
      <c r="F222" s="491">
        <v>0</v>
      </c>
      <c r="G222" s="459">
        <v>0</v>
      </c>
    </row>
    <row r="223" spans="1:7" s="74" customFormat="1" ht="10.5" customHeight="1">
      <c r="A223" s="476"/>
      <c r="B223" s="477" t="s">
        <v>611</v>
      </c>
      <c r="C223" s="480">
        <f>SUM(C221:C222)</f>
        <v>0</v>
      </c>
      <c r="D223" s="480">
        <f>SUM(D221:D222)</f>
        <v>0</v>
      </c>
      <c r="E223" s="480">
        <f>SUM(E221:E222)</f>
        <v>0</v>
      </c>
      <c r="F223" s="480">
        <f>SUM(F221:F222)</f>
        <v>0</v>
      </c>
      <c r="G223" s="481">
        <f>SUM(G221:G222)</f>
        <v>0</v>
      </c>
    </row>
    <row r="224" spans="1:7" s="74" customFormat="1" ht="10.5" customHeight="1">
      <c r="A224" s="482" t="s">
        <v>197</v>
      </c>
      <c r="B224" s="477" t="s">
        <v>612</v>
      </c>
      <c r="C224" s="491">
        <v>0</v>
      </c>
      <c r="D224" s="491">
        <v>0</v>
      </c>
      <c r="E224" s="491">
        <v>0</v>
      </c>
      <c r="F224" s="491">
        <v>0</v>
      </c>
      <c r="G224" s="459">
        <v>0</v>
      </c>
    </row>
    <row r="225" spans="1:7" s="74" customFormat="1" ht="10.5" customHeight="1">
      <c r="A225" s="483" t="s">
        <v>537</v>
      </c>
      <c r="B225" s="477" t="s">
        <v>613</v>
      </c>
      <c r="C225" s="491">
        <v>0</v>
      </c>
      <c r="D225" s="491">
        <v>0</v>
      </c>
      <c r="E225" s="491">
        <v>0</v>
      </c>
      <c r="F225" s="491">
        <v>0</v>
      </c>
      <c r="G225" s="459">
        <v>0</v>
      </c>
    </row>
    <row r="226" spans="1:7" s="74" customFormat="1" ht="10.5" customHeight="1">
      <c r="A226" s="476"/>
      <c r="B226" s="477" t="s">
        <v>614</v>
      </c>
      <c r="C226" s="480">
        <f>SUM(C224:C225)</f>
        <v>0</v>
      </c>
      <c r="D226" s="480">
        <f>SUM(D224:D225)</f>
        <v>0</v>
      </c>
      <c r="E226" s="480">
        <f>SUM(E224:E225)</f>
        <v>0</v>
      </c>
      <c r="F226" s="480">
        <f>SUM(F224:F225)</f>
        <v>0</v>
      </c>
      <c r="G226" s="481">
        <f>SUM(G224:G225)</f>
        <v>0</v>
      </c>
    </row>
    <row r="227" spans="1:7" s="74" customFormat="1" ht="10.5" customHeight="1">
      <c r="A227" s="476"/>
      <c r="B227" s="477" t="s">
        <v>615</v>
      </c>
      <c r="C227" s="480">
        <f>C223-C226</f>
        <v>0</v>
      </c>
      <c r="D227" s="480">
        <f>D223-D226</f>
        <v>0</v>
      </c>
      <c r="E227" s="480">
        <f>E223-E226</f>
        <v>0</v>
      </c>
      <c r="F227" s="480">
        <f>F223-F226</f>
        <v>0</v>
      </c>
      <c r="G227" s="481">
        <f>G223-G226</f>
        <v>0</v>
      </c>
    </row>
    <row r="228" spans="1:7" s="74" customFormat="1" ht="10.5" customHeight="1">
      <c r="A228" s="476"/>
      <c r="B228" s="477" t="s">
        <v>616</v>
      </c>
      <c r="C228" s="491">
        <v>0</v>
      </c>
      <c r="D228" s="491">
        <v>0</v>
      </c>
      <c r="E228" s="491">
        <v>0</v>
      </c>
      <c r="F228" s="491">
        <v>0</v>
      </c>
      <c r="G228" s="459">
        <v>0</v>
      </c>
    </row>
    <row r="229" spans="1:7" s="74" customFormat="1" ht="10.5" customHeight="1">
      <c r="A229" s="484"/>
      <c r="B229" s="368" t="s">
        <v>617</v>
      </c>
      <c r="C229" s="485" t="e">
        <f>C227/C228</f>
        <v>#DIV/0!</v>
      </c>
      <c r="D229" s="485" t="e">
        <f>D227/D228</f>
        <v>#DIV/0!</v>
      </c>
      <c r="E229" s="485" t="e">
        <f>E227/E228</f>
        <v>#DIV/0!</v>
      </c>
      <c r="F229" s="485" t="e">
        <f>F227/F228</f>
        <v>#DIV/0!</v>
      </c>
      <c r="G229" s="486" t="e">
        <f>G227/G228</f>
        <v>#DIV/0!</v>
      </c>
    </row>
    <row r="230" spans="1:7" s="74" customFormat="1" ht="10.5" customHeight="1">
      <c r="A230" s="476"/>
      <c r="B230" s="477" t="s">
        <v>609</v>
      </c>
      <c r="C230" s="491">
        <v>0</v>
      </c>
      <c r="D230" s="491">
        <v>0</v>
      </c>
      <c r="E230" s="491">
        <v>0</v>
      </c>
      <c r="F230" s="491">
        <v>0</v>
      </c>
      <c r="G230" s="458">
        <v>0</v>
      </c>
    </row>
    <row r="231" spans="1:7" s="74" customFormat="1" ht="10.5" customHeight="1">
      <c r="A231" s="476"/>
      <c r="B231" s="477" t="s">
        <v>610</v>
      </c>
      <c r="C231" s="491">
        <v>0</v>
      </c>
      <c r="D231" s="491">
        <v>0</v>
      </c>
      <c r="E231" s="491">
        <v>0</v>
      </c>
      <c r="F231" s="491">
        <v>0</v>
      </c>
      <c r="G231" s="459">
        <v>0</v>
      </c>
    </row>
    <row r="232" spans="1:7" s="74" customFormat="1" ht="10.5" customHeight="1">
      <c r="A232" s="476"/>
      <c r="B232" s="477" t="s">
        <v>611</v>
      </c>
      <c r="C232" s="480">
        <f>SUM(C230:C231)</f>
        <v>0</v>
      </c>
      <c r="D232" s="480">
        <f>SUM(D230:D231)</f>
        <v>0</v>
      </c>
      <c r="E232" s="480">
        <f>SUM(E230:E231)</f>
        <v>0</v>
      </c>
      <c r="F232" s="480">
        <f>SUM(F230:F231)</f>
        <v>0</v>
      </c>
      <c r="G232" s="481">
        <f>SUM(G230:G231)</f>
        <v>0</v>
      </c>
    </row>
    <row r="233" spans="1:7" s="74" customFormat="1" ht="10.5" customHeight="1">
      <c r="A233" s="482" t="s">
        <v>197</v>
      </c>
      <c r="B233" s="477" t="s">
        <v>612</v>
      </c>
      <c r="C233" s="491">
        <v>0</v>
      </c>
      <c r="D233" s="491">
        <v>0</v>
      </c>
      <c r="E233" s="491">
        <v>0</v>
      </c>
      <c r="F233" s="491">
        <v>0</v>
      </c>
      <c r="G233" s="459">
        <v>0</v>
      </c>
    </row>
    <row r="234" spans="1:7" s="74" customFormat="1" ht="10.5" customHeight="1">
      <c r="A234" s="483" t="s">
        <v>537</v>
      </c>
      <c r="B234" s="477" t="s">
        <v>613</v>
      </c>
      <c r="C234" s="491">
        <v>0</v>
      </c>
      <c r="D234" s="491">
        <v>0</v>
      </c>
      <c r="E234" s="491">
        <v>0</v>
      </c>
      <c r="F234" s="491">
        <v>0</v>
      </c>
      <c r="G234" s="459">
        <v>0</v>
      </c>
    </row>
    <row r="235" spans="1:7" s="74" customFormat="1" ht="10.5" customHeight="1">
      <c r="A235" s="476"/>
      <c r="B235" s="477" t="s">
        <v>614</v>
      </c>
      <c r="C235" s="480">
        <f>SUM(C233:C234)</f>
        <v>0</v>
      </c>
      <c r="D235" s="480">
        <f>SUM(D233:D234)</f>
        <v>0</v>
      </c>
      <c r="E235" s="480">
        <f>SUM(E233:E234)</f>
        <v>0</v>
      </c>
      <c r="F235" s="480">
        <f>SUM(F233:F234)</f>
        <v>0</v>
      </c>
      <c r="G235" s="481">
        <f>SUM(G233:G234)</f>
        <v>0</v>
      </c>
    </row>
    <row r="236" spans="1:7" s="74" customFormat="1" ht="10.5" customHeight="1">
      <c r="A236" s="476"/>
      <c r="B236" s="477" t="s">
        <v>615</v>
      </c>
      <c r="C236" s="480">
        <f>C232-C235</f>
        <v>0</v>
      </c>
      <c r="D236" s="480">
        <f>D232-D235</f>
        <v>0</v>
      </c>
      <c r="E236" s="480">
        <f>E232-E235</f>
        <v>0</v>
      </c>
      <c r="F236" s="480">
        <f>F232-F235</f>
        <v>0</v>
      </c>
      <c r="G236" s="481">
        <f>G232-G235</f>
        <v>0</v>
      </c>
    </row>
    <row r="237" spans="1:7" s="74" customFormat="1" ht="10.5" customHeight="1">
      <c r="A237" s="476"/>
      <c r="B237" s="477" t="s">
        <v>616</v>
      </c>
      <c r="C237" s="491">
        <v>0</v>
      </c>
      <c r="D237" s="491">
        <v>0</v>
      </c>
      <c r="E237" s="491">
        <v>0</v>
      </c>
      <c r="F237" s="491">
        <v>0</v>
      </c>
      <c r="G237" s="459">
        <v>0</v>
      </c>
    </row>
    <row r="238" spans="1:7" s="74" customFormat="1" ht="10.5" customHeight="1">
      <c r="A238" s="484"/>
      <c r="B238" s="368" t="s">
        <v>617</v>
      </c>
      <c r="C238" s="485" t="e">
        <f>C236/C237</f>
        <v>#DIV/0!</v>
      </c>
      <c r="D238" s="485" t="e">
        <f>D236/D237</f>
        <v>#DIV/0!</v>
      </c>
      <c r="E238" s="485" t="e">
        <f>E236/E237</f>
        <v>#DIV/0!</v>
      </c>
      <c r="F238" s="485" t="e">
        <f>F236/F237</f>
        <v>#DIV/0!</v>
      </c>
      <c r="G238" s="486" t="e">
        <f>G236/G237</f>
        <v>#DIV/0!</v>
      </c>
    </row>
    <row r="239" spans="1:7" s="74" customFormat="1" ht="10.5" customHeight="1">
      <c r="A239" s="476"/>
      <c r="B239" s="477" t="s">
        <v>609</v>
      </c>
      <c r="C239" s="491">
        <v>0</v>
      </c>
      <c r="D239" s="491">
        <v>0</v>
      </c>
      <c r="E239" s="491">
        <v>0</v>
      </c>
      <c r="F239" s="491">
        <v>0</v>
      </c>
      <c r="G239" s="458">
        <v>0</v>
      </c>
    </row>
    <row r="240" spans="1:7" s="74" customFormat="1" ht="10.5" customHeight="1">
      <c r="A240" s="476"/>
      <c r="B240" s="477" t="s">
        <v>610</v>
      </c>
      <c r="C240" s="491">
        <v>0</v>
      </c>
      <c r="D240" s="491">
        <v>0</v>
      </c>
      <c r="E240" s="491">
        <v>0</v>
      </c>
      <c r="F240" s="491">
        <v>0</v>
      </c>
      <c r="G240" s="459">
        <v>0</v>
      </c>
    </row>
    <row r="241" spans="1:7" s="74" customFormat="1" ht="10.5" customHeight="1">
      <c r="A241" s="476"/>
      <c r="B241" s="477" t="s">
        <v>611</v>
      </c>
      <c r="C241" s="480">
        <f>SUM(C239:C240)</f>
        <v>0</v>
      </c>
      <c r="D241" s="480">
        <f>SUM(D239:D240)</f>
        <v>0</v>
      </c>
      <c r="E241" s="480">
        <f>SUM(E239:E240)</f>
        <v>0</v>
      </c>
      <c r="F241" s="480">
        <f>SUM(F239:F240)</f>
        <v>0</v>
      </c>
      <c r="G241" s="481">
        <f>SUM(G239:G240)</f>
        <v>0</v>
      </c>
    </row>
    <row r="242" spans="1:7" s="74" customFormat="1" ht="10.5" customHeight="1">
      <c r="A242" s="482" t="s">
        <v>197</v>
      </c>
      <c r="B242" s="477" t="s">
        <v>612</v>
      </c>
      <c r="C242" s="491">
        <v>0</v>
      </c>
      <c r="D242" s="491">
        <v>0</v>
      </c>
      <c r="E242" s="491">
        <v>0</v>
      </c>
      <c r="F242" s="491">
        <v>0</v>
      </c>
      <c r="G242" s="459">
        <v>0</v>
      </c>
    </row>
    <row r="243" spans="1:7" s="74" customFormat="1" ht="10.5" customHeight="1">
      <c r="A243" s="483" t="s">
        <v>537</v>
      </c>
      <c r="B243" s="477" t="s">
        <v>613</v>
      </c>
      <c r="C243" s="491">
        <v>0</v>
      </c>
      <c r="D243" s="491">
        <v>0</v>
      </c>
      <c r="E243" s="491">
        <v>0</v>
      </c>
      <c r="F243" s="491">
        <v>0</v>
      </c>
      <c r="G243" s="459">
        <v>0</v>
      </c>
    </row>
    <row r="244" spans="1:7" s="74" customFormat="1" ht="10.5" customHeight="1">
      <c r="A244" s="476"/>
      <c r="B244" s="477" t="s">
        <v>614</v>
      </c>
      <c r="C244" s="480">
        <f>SUM(C242:C243)</f>
        <v>0</v>
      </c>
      <c r="D244" s="480">
        <f>SUM(D242:D243)</f>
        <v>0</v>
      </c>
      <c r="E244" s="480">
        <f>SUM(E242:E243)</f>
        <v>0</v>
      </c>
      <c r="F244" s="480">
        <f>SUM(F242:F243)</f>
        <v>0</v>
      </c>
      <c r="G244" s="481">
        <f>SUM(G242:G243)</f>
        <v>0</v>
      </c>
    </row>
    <row r="245" spans="1:7" s="74" customFormat="1" ht="10.5" customHeight="1">
      <c r="A245" s="476"/>
      <c r="B245" s="477" t="s">
        <v>615</v>
      </c>
      <c r="C245" s="480">
        <f>C241-C244</f>
        <v>0</v>
      </c>
      <c r="D245" s="480">
        <f>D241-D244</f>
        <v>0</v>
      </c>
      <c r="E245" s="480">
        <f>E241-E244</f>
        <v>0</v>
      </c>
      <c r="F245" s="480">
        <f>F241-F244</f>
        <v>0</v>
      </c>
      <c r="G245" s="481">
        <f>G241-G244</f>
        <v>0</v>
      </c>
    </row>
    <row r="246" spans="1:7" s="74" customFormat="1" ht="10.5" customHeight="1">
      <c r="A246" s="476"/>
      <c r="B246" s="477" t="s">
        <v>616</v>
      </c>
      <c r="C246" s="491">
        <v>0</v>
      </c>
      <c r="D246" s="491">
        <v>0</v>
      </c>
      <c r="E246" s="491">
        <v>0</v>
      </c>
      <c r="F246" s="491">
        <v>0</v>
      </c>
      <c r="G246" s="459">
        <v>0</v>
      </c>
    </row>
    <row r="247" spans="1:7" s="74" customFormat="1" ht="10.5" customHeight="1">
      <c r="A247" s="484"/>
      <c r="B247" s="368" t="s">
        <v>617</v>
      </c>
      <c r="C247" s="485" t="e">
        <f>C245/C246</f>
        <v>#DIV/0!</v>
      </c>
      <c r="D247" s="485" t="e">
        <f>D245/D246</f>
        <v>#DIV/0!</v>
      </c>
      <c r="E247" s="485" t="e">
        <f>E245/E246</f>
        <v>#DIV/0!</v>
      </c>
      <c r="F247" s="485" t="e">
        <f>F245/F246</f>
        <v>#DIV/0!</v>
      </c>
      <c r="G247" s="486" t="e">
        <f>G245/G246</f>
        <v>#DIV/0!</v>
      </c>
    </row>
    <row r="248" spans="1:7" s="74" customFormat="1" ht="10.5" customHeight="1">
      <c r="A248" s="476"/>
      <c r="B248" s="477" t="s">
        <v>609</v>
      </c>
      <c r="C248" s="491">
        <v>0</v>
      </c>
      <c r="D248" s="491">
        <v>0</v>
      </c>
      <c r="E248" s="491">
        <v>0</v>
      </c>
      <c r="F248" s="491">
        <v>0</v>
      </c>
      <c r="G248" s="458">
        <v>0</v>
      </c>
    </row>
    <row r="249" spans="1:7" s="74" customFormat="1" ht="10.5" customHeight="1">
      <c r="A249" s="476"/>
      <c r="B249" s="477" t="s">
        <v>610</v>
      </c>
      <c r="C249" s="491">
        <v>0</v>
      </c>
      <c r="D249" s="491">
        <v>0</v>
      </c>
      <c r="E249" s="491">
        <v>0</v>
      </c>
      <c r="F249" s="491">
        <v>0</v>
      </c>
      <c r="G249" s="459">
        <v>0</v>
      </c>
    </row>
    <row r="250" spans="1:7" s="74" customFormat="1" ht="10.5" customHeight="1">
      <c r="A250" s="476"/>
      <c r="B250" s="477" t="s">
        <v>611</v>
      </c>
      <c r="C250" s="480">
        <f>SUM(C248:C249)</f>
        <v>0</v>
      </c>
      <c r="D250" s="480">
        <f>SUM(D248:D249)</f>
        <v>0</v>
      </c>
      <c r="E250" s="480">
        <f>SUM(E248:E249)</f>
        <v>0</v>
      </c>
      <c r="F250" s="480">
        <f>SUM(F248:F249)</f>
        <v>0</v>
      </c>
      <c r="G250" s="481">
        <f>SUM(G248:G249)</f>
        <v>0</v>
      </c>
    </row>
    <row r="251" spans="1:7" s="74" customFormat="1" ht="10.5" customHeight="1">
      <c r="A251" s="482" t="s">
        <v>197</v>
      </c>
      <c r="B251" s="477" t="s">
        <v>612</v>
      </c>
      <c r="C251" s="491">
        <v>0</v>
      </c>
      <c r="D251" s="491">
        <v>0</v>
      </c>
      <c r="E251" s="491">
        <v>0</v>
      </c>
      <c r="F251" s="491">
        <v>0</v>
      </c>
      <c r="G251" s="459">
        <v>0</v>
      </c>
    </row>
    <row r="252" spans="1:7" s="74" customFormat="1" ht="10.5" customHeight="1">
      <c r="A252" s="483" t="s">
        <v>537</v>
      </c>
      <c r="B252" s="477" t="s">
        <v>613</v>
      </c>
      <c r="C252" s="491">
        <v>0</v>
      </c>
      <c r="D252" s="491">
        <v>0</v>
      </c>
      <c r="E252" s="491">
        <v>0</v>
      </c>
      <c r="F252" s="491">
        <v>0</v>
      </c>
      <c r="G252" s="459">
        <v>0</v>
      </c>
    </row>
    <row r="253" spans="1:7" s="74" customFormat="1" ht="10.5" customHeight="1">
      <c r="A253" s="476"/>
      <c r="B253" s="477" t="s">
        <v>614</v>
      </c>
      <c r="C253" s="480">
        <f>SUM(C251:C252)</f>
        <v>0</v>
      </c>
      <c r="D253" s="480">
        <f>SUM(D251:D252)</f>
        <v>0</v>
      </c>
      <c r="E253" s="480">
        <f>SUM(E251:E252)</f>
        <v>0</v>
      </c>
      <c r="F253" s="480">
        <f>SUM(F251:F252)</f>
        <v>0</v>
      </c>
      <c r="G253" s="481">
        <f>SUM(G251:G252)</f>
        <v>0</v>
      </c>
    </row>
    <row r="254" spans="1:7" s="74" customFormat="1" ht="10.5" customHeight="1">
      <c r="A254" s="476"/>
      <c r="B254" s="477" t="s">
        <v>615</v>
      </c>
      <c r="C254" s="480">
        <f>C250-C253</f>
        <v>0</v>
      </c>
      <c r="D254" s="480">
        <f>D250-D253</f>
        <v>0</v>
      </c>
      <c r="E254" s="480">
        <f>E250-E253</f>
        <v>0</v>
      </c>
      <c r="F254" s="480">
        <f>F250-F253</f>
        <v>0</v>
      </c>
      <c r="G254" s="481">
        <f>G250-G253</f>
        <v>0</v>
      </c>
    </row>
    <row r="255" spans="1:7" s="74" customFormat="1" ht="10.5" customHeight="1">
      <c r="A255" s="476"/>
      <c r="B255" s="477" t="s">
        <v>616</v>
      </c>
      <c r="C255" s="491">
        <v>0</v>
      </c>
      <c r="D255" s="491">
        <v>0</v>
      </c>
      <c r="E255" s="491">
        <v>0</v>
      </c>
      <c r="F255" s="491">
        <v>0</v>
      </c>
      <c r="G255" s="459">
        <v>0</v>
      </c>
    </row>
    <row r="256" spans="1:7" s="74" customFormat="1" ht="10.5" customHeight="1">
      <c r="A256" s="484"/>
      <c r="B256" s="368" t="s">
        <v>617</v>
      </c>
      <c r="C256" s="485" t="e">
        <f>C254/C255</f>
        <v>#DIV/0!</v>
      </c>
      <c r="D256" s="485" t="e">
        <f>D254/D255</f>
        <v>#DIV/0!</v>
      </c>
      <c r="E256" s="485" t="e">
        <f>E254/E255</f>
        <v>#DIV/0!</v>
      </c>
      <c r="F256" s="485" t="e">
        <f>F254/F255</f>
        <v>#DIV/0!</v>
      </c>
      <c r="G256" s="486" t="e">
        <f>G254/G255</f>
        <v>#DIV/0!</v>
      </c>
    </row>
    <row r="257" spans="1:7" s="74" customFormat="1" ht="10.5" customHeight="1">
      <c r="A257" s="476"/>
      <c r="B257" s="477" t="s">
        <v>609</v>
      </c>
      <c r="C257" s="491">
        <v>0</v>
      </c>
      <c r="D257" s="491">
        <v>0</v>
      </c>
      <c r="E257" s="491">
        <v>0</v>
      </c>
      <c r="F257" s="491">
        <v>0</v>
      </c>
      <c r="G257" s="458">
        <v>0</v>
      </c>
    </row>
    <row r="258" spans="1:7" s="74" customFormat="1" ht="10.5" customHeight="1">
      <c r="A258" s="476"/>
      <c r="B258" s="477" t="s">
        <v>610</v>
      </c>
      <c r="C258" s="491">
        <v>0</v>
      </c>
      <c r="D258" s="491">
        <v>0</v>
      </c>
      <c r="E258" s="491">
        <v>0</v>
      </c>
      <c r="F258" s="491">
        <v>0</v>
      </c>
      <c r="G258" s="459">
        <v>0</v>
      </c>
    </row>
    <row r="259" spans="1:7" s="74" customFormat="1" ht="10.5" customHeight="1">
      <c r="A259" s="476"/>
      <c r="B259" s="477" t="s">
        <v>611</v>
      </c>
      <c r="C259" s="480">
        <f>SUM(C257:C258)</f>
        <v>0</v>
      </c>
      <c r="D259" s="480">
        <f>SUM(D257:D258)</f>
        <v>0</v>
      </c>
      <c r="E259" s="480">
        <f>SUM(E257:E258)</f>
        <v>0</v>
      </c>
      <c r="F259" s="480">
        <f>SUM(F257:F258)</f>
        <v>0</v>
      </c>
      <c r="G259" s="481">
        <f>SUM(G257:G258)</f>
        <v>0</v>
      </c>
    </row>
    <row r="260" spans="1:7" s="74" customFormat="1" ht="10.5" customHeight="1">
      <c r="A260" s="482" t="s">
        <v>197</v>
      </c>
      <c r="B260" s="477" t="s">
        <v>612</v>
      </c>
      <c r="C260" s="491">
        <v>0</v>
      </c>
      <c r="D260" s="491">
        <v>0</v>
      </c>
      <c r="E260" s="491">
        <v>0</v>
      </c>
      <c r="F260" s="491">
        <v>0</v>
      </c>
      <c r="G260" s="459">
        <v>0</v>
      </c>
    </row>
    <row r="261" spans="1:7" s="74" customFormat="1" ht="10.5" customHeight="1">
      <c r="A261" s="483" t="s">
        <v>537</v>
      </c>
      <c r="B261" s="477" t="s">
        <v>613</v>
      </c>
      <c r="C261" s="491">
        <v>0</v>
      </c>
      <c r="D261" s="491">
        <v>0</v>
      </c>
      <c r="E261" s="491">
        <v>0</v>
      </c>
      <c r="F261" s="491">
        <v>0</v>
      </c>
      <c r="G261" s="459">
        <v>0</v>
      </c>
    </row>
    <row r="262" spans="1:7" s="74" customFormat="1" ht="10.5" customHeight="1">
      <c r="A262" s="476"/>
      <c r="B262" s="477" t="s">
        <v>614</v>
      </c>
      <c r="C262" s="480">
        <f>SUM(C260:C261)</f>
        <v>0</v>
      </c>
      <c r="D262" s="480">
        <f>SUM(D260:D261)</f>
        <v>0</v>
      </c>
      <c r="E262" s="480">
        <f>SUM(E260:E261)</f>
        <v>0</v>
      </c>
      <c r="F262" s="480">
        <f>SUM(F260:F261)</f>
        <v>0</v>
      </c>
      <c r="G262" s="481">
        <f>SUM(G260:G261)</f>
        <v>0</v>
      </c>
    </row>
    <row r="263" spans="1:7" s="74" customFormat="1" ht="10.5" customHeight="1">
      <c r="A263" s="476"/>
      <c r="B263" s="477" t="s">
        <v>615</v>
      </c>
      <c r="C263" s="480">
        <f>C259-C262</f>
        <v>0</v>
      </c>
      <c r="D263" s="480">
        <f>D259-D262</f>
        <v>0</v>
      </c>
      <c r="E263" s="480">
        <f>E259-E262</f>
        <v>0</v>
      </c>
      <c r="F263" s="480">
        <f>F259-F262</f>
        <v>0</v>
      </c>
      <c r="G263" s="481">
        <f>G259-G262</f>
        <v>0</v>
      </c>
    </row>
    <row r="264" spans="1:7" s="74" customFormat="1" ht="10.5" customHeight="1">
      <c r="A264" s="476"/>
      <c r="B264" s="477" t="s">
        <v>616</v>
      </c>
      <c r="C264" s="491">
        <v>0</v>
      </c>
      <c r="D264" s="491">
        <v>0</v>
      </c>
      <c r="E264" s="491">
        <v>0</v>
      </c>
      <c r="F264" s="491">
        <v>0</v>
      </c>
      <c r="G264" s="459">
        <v>0</v>
      </c>
    </row>
    <row r="265" spans="1:7" s="74" customFormat="1" ht="10.5" customHeight="1" thickBot="1">
      <c r="A265" s="487"/>
      <c r="B265" s="488" t="s">
        <v>617</v>
      </c>
      <c r="C265" s="489" t="e">
        <f>C263/C264</f>
        <v>#DIV/0!</v>
      </c>
      <c r="D265" s="489" t="e">
        <f>D263/D264</f>
        <v>#DIV/0!</v>
      </c>
      <c r="E265" s="489" t="e">
        <f>E263/E264</f>
        <v>#DIV/0!</v>
      </c>
      <c r="F265" s="489" t="e">
        <f>F263/F264</f>
        <v>#DIV/0!</v>
      </c>
      <c r="G265" s="490" t="e">
        <f>G263/G264</f>
        <v>#DIV/0!</v>
      </c>
    </row>
    <row r="266" spans="1:7" ht="11.25" customHeight="1" thickTop="1">
      <c r="A266" s="145" t="s">
        <v>490</v>
      </c>
      <c r="B266" s="704" t="s">
        <v>603</v>
      </c>
      <c r="C266" s="704"/>
      <c r="D266" s="704"/>
      <c r="E266" s="704"/>
      <c r="F266" s="704"/>
      <c r="G266" s="704"/>
    </row>
    <row r="267" spans="1:7" ht="11.25" customHeight="1">
      <c r="A267" s="145" t="s">
        <v>491</v>
      </c>
      <c r="B267" s="125" t="s">
        <v>18</v>
      </c>
      <c r="D267" s="146" t="s">
        <v>19</v>
      </c>
      <c r="E267" s="72" t="s">
        <v>20</v>
      </c>
    </row>
    <row r="268" spans="1:7" ht="18" customHeight="1">
      <c r="A268" s="146" t="s">
        <v>604</v>
      </c>
    </row>
    <row r="269" spans="1:7" ht="11.1" customHeight="1">
      <c r="B269" s="146" t="s">
        <v>605</v>
      </c>
    </row>
    <row r="270" spans="1:7" ht="15" thickBot="1">
      <c r="A270" s="317" t="s">
        <v>622</v>
      </c>
      <c r="B270" s="126"/>
      <c r="C270" s="317"/>
    </row>
    <row r="271" spans="1:7" ht="13.5" customHeight="1" thickTop="1">
      <c r="A271" s="723" t="s">
        <v>607</v>
      </c>
      <c r="B271" s="726" t="s">
        <v>557</v>
      </c>
      <c r="C271" s="729" t="s">
        <v>558</v>
      </c>
      <c r="D271" s="730"/>
      <c r="E271" s="730"/>
      <c r="F271" s="730"/>
      <c r="G271" s="731"/>
    </row>
    <row r="272" spans="1:7">
      <c r="A272" s="724"/>
      <c r="B272" s="727"/>
      <c r="C272" s="472" t="s">
        <v>197</v>
      </c>
      <c r="D272" s="472" t="s">
        <v>197</v>
      </c>
      <c r="E272" s="472" t="s">
        <v>197</v>
      </c>
      <c r="F272" s="472" t="s">
        <v>197</v>
      </c>
      <c r="G272" s="473" t="s">
        <v>197</v>
      </c>
    </row>
    <row r="273" spans="1:7">
      <c r="A273" s="725"/>
      <c r="B273" s="728"/>
      <c r="C273" s="474" t="s">
        <v>608</v>
      </c>
      <c r="D273" s="474" t="s">
        <v>608</v>
      </c>
      <c r="E273" s="474" t="s">
        <v>608</v>
      </c>
      <c r="F273" s="474" t="s">
        <v>608</v>
      </c>
      <c r="G273" s="475" t="s">
        <v>608</v>
      </c>
    </row>
    <row r="274" spans="1:7" ht="10.5" customHeight="1">
      <c r="A274" s="476"/>
      <c r="B274" s="477" t="s">
        <v>609</v>
      </c>
      <c r="C274" s="491">
        <v>0</v>
      </c>
      <c r="D274" s="491">
        <v>0</v>
      </c>
      <c r="E274" s="491">
        <v>0</v>
      </c>
      <c r="F274" s="491">
        <v>0</v>
      </c>
      <c r="G274" s="458">
        <v>0</v>
      </c>
    </row>
    <row r="275" spans="1:7" ht="10.5" customHeight="1">
      <c r="A275" s="476"/>
      <c r="B275" s="477" t="s">
        <v>610</v>
      </c>
      <c r="C275" s="491">
        <v>0</v>
      </c>
      <c r="D275" s="491">
        <v>0</v>
      </c>
      <c r="E275" s="491">
        <v>0</v>
      </c>
      <c r="F275" s="491">
        <v>0</v>
      </c>
      <c r="G275" s="459">
        <v>0</v>
      </c>
    </row>
    <row r="276" spans="1:7" ht="10.5" customHeight="1">
      <c r="A276" s="476"/>
      <c r="B276" s="477" t="s">
        <v>611</v>
      </c>
      <c r="C276" s="480">
        <f>SUM(C274:C275)</f>
        <v>0</v>
      </c>
      <c r="D276" s="480">
        <f>SUM(D274:D275)</f>
        <v>0</v>
      </c>
      <c r="E276" s="480">
        <f>SUM(E274:E275)</f>
        <v>0</v>
      </c>
      <c r="F276" s="480">
        <f>SUM(F274:F275)</f>
        <v>0</v>
      </c>
      <c r="G276" s="481">
        <f>SUM(G274:G275)</f>
        <v>0</v>
      </c>
    </row>
    <row r="277" spans="1:7" ht="10.5" customHeight="1">
      <c r="A277" s="482" t="s">
        <v>197</v>
      </c>
      <c r="B277" s="477" t="s">
        <v>612</v>
      </c>
      <c r="C277" s="491">
        <v>0</v>
      </c>
      <c r="D277" s="491">
        <v>0</v>
      </c>
      <c r="E277" s="491">
        <v>0</v>
      </c>
      <c r="F277" s="491">
        <v>0</v>
      </c>
      <c r="G277" s="459">
        <v>0</v>
      </c>
    </row>
    <row r="278" spans="1:7" ht="10.5" customHeight="1">
      <c r="A278" s="483" t="s">
        <v>537</v>
      </c>
      <c r="B278" s="477" t="s">
        <v>613</v>
      </c>
      <c r="C278" s="491">
        <v>0</v>
      </c>
      <c r="D278" s="491">
        <v>0</v>
      </c>
      <c r="E278" s="491">
        <v>0</v>
      </c>
      <c r="F278" s="491">
        <v>0</v>
      </c>
      <c r="G278" s="459">
        <v>0</v>
      </c>
    </row>
    <row r="279" spans="1:7" ht="10.5" customHeight="1">
      <c r="A279" s="476"/>
      <c r="B279" s="477" t="s">
        <v>614</v>
      </c>
      <c r="C279" s="480">
        <f>SUM(C277:C278)</f>
        <v>0</v>
      </c>
      <c r="D279" s="480">
        <f>SUM(D277:D278)</f>
        <v>0</v>
      </c>
      <c r="E279" s="480">
        <f>SUM(E277:E278)</f>
        <v>0</v>
      </c>
      <c r="F279" s="480">
        <f>SUM(F277:F278)</f>
        <v>0</v>
      </c>
      <c r="G279" s="481">
        <f>SUM(G277:G278)</f>
        <v>0</v>
      </c>
    </row>
    <row r="280" spans="1:7" ht="10.5" customHeight="1">
      <c r="A280" s="476"/>
      <c r="B280" s="477" t="s">
        <v>615</v>
      </c>
      <c r="C280" s="480">
        <f>C276-C279</f>
        <v>0</v>
      </c>
      <c r="D280" s="480">
        <f>D276-D279</f>
        <v>0</v>
      </c>
      <c r="E280" s="480">
        <f>E276-E279</f>
        <v>0</v>
      </c>
      <c r="F280" s="480">
        <f>F276-F279</f>
        <v>0</v>
      </c>
      <c r="G280" s="481">
        <f>G276-G279</f>
        <v>0</v>
      </c>
    </row>
    <row r="281" spans="1:7" ht="10.5" customHeight="1">
      <c r="A281" s="476"/>
      <c r="B281" s="477" t="s">
        <v>616</v>
      </c>
      <c r="C281" s="491">
        <v>0</v>
      </c>
      <c r="D281" s="491">
        <v>0</v>
      </c>
      <c r="E281" s="491">
        <v>0</v>
      </c>
      <c r="F281" s="491">
        <v>0</v>
      </c>
      <c r="G281" s="459">
        <v>0</v>
      </c>
    </row>
    <row r="282" spans="1:7" ht="10.5" customHeight="1">
      <c r="A282" s="484"/>
      <c r="B282" s="368" t="s">
        <v>617</v>
      </c>
      <c r="C282" s="485" t="e">
        <f>C280/C281</f>
        <v>#DIV/0!</v>
      </c>
      <c r="D282" s="485" t="e">
        <f>D280/D281</f>
        <v>#DIV/0!</v>
      </c>
      <c r="E282" s="485" t="e">
        <f>E280/E281</f>
        <v>#DIV/0!</v>
      </c>
      <c r="F282" s="485" t="e">
        <f>F280/F281</f>
        <v>#DIV/0!</v>
      </c>
      <c r="G282" s="486" t="e">
        <f>G280/G281</f>
        <v>#DIV/0!</v>
      </c>
    </row>
    <row r="283" spans="1:7" ht="10.5" customHeight="1">
      <c r="A283" s="476"/>
      <c r="B283" s="477" t="s">
        <v>609</v>
      </c>
      <c r="C283" s="491">
        <v>0</v>
      </c>
      <c r="D283" s="491">
        <v>0</v>
      </c>
      <c r="E283" s="491">
        <v>0</v>
      </c>
      <c r="F283" s="491">
        <v>0</v>
      </c>
      <c r="G283" s="458">
        <v>0</v>
      </c>
    </row>
    <row r="284" spans="1:7" ht="10.5" customHeight="1">
      <c r="A284" s="476"/>
      <c r="B284" s="477" t="s">
        <v>610</v>
      </c>
      <c r="C284" s="491">
        <v>0</v>
      </c>
      <c r="D284" s="491">
        <v>0</v>
      </c>
      <c r="E284" s="491">
        <v>0</v>
      </c>
      <c r="F284" s="491">
        <v>0</v>
      </c>
      <c r="G284" s="459">
        <v>0</v>
      </c>
    </row>
    <row r="285" spans="1:7" ht="10.5" customHeight="1">
      <c r="A285" s="476"/>
      <c r="B285" s="477" t="s">
        <v>611</v>
      </c>
      <c r="C285" s="480">
        <f>SUM(C283:C284)</f>
        <v>0</v>
      </c>
      <c r="D285" s="480">
        <f>SUM(D283:D284)</f>
        <v>0</v>
      </c>
      <c r="E285" s="480">
        <f>SUM(E283:E284)</f>
        <v>0</v>
      </c>
      <c r="F285" s="480">
        <f>SUM(F283:F284)</f>
        <v>0</v>
      </c>
      <c r="G285" s="481">
        <f>SUM(G283:G284)</f>
        <v>0</v>
      </c>
    </row>
    <row r="286" spans="1:7" ht="10.5" customHeight="1">
      <c r="A286" s="482" t="s">
        <v>197</v>
      </c>
      <c r="B286" s="477" t="s">
        <v>612</v>
      </c>
      <c r="C286" s="491">
        <v>0</v>
      </c>
      <c r="D286" s="491">
        <v>0</v>
      </c>
      <c r="E286" s="491">
        <v>0</v>
      </c>
      <c r="F286" s="491">
        <v>0</v>
      </c>
      <c r="G286" s="459">
        <v>0</v>
      </c>
    </row>
    <row r="287" spans="1:7" ht="10.5" customHeight="1">
      <c r="A287" s="483" t="s">
        <v>537</v>
      </c>
      <c r="B287" s="477" t="s">
        <v>613</v>
      </c>
      <c r="C287" s="491">
        <v>0</v>
      </c>
      <c r="D287" s="491">
        <v>0</v>
      </c>
      <c r="E287" s="491">
        <v>0</v>
      </c>
      <c r="F287" s="491">
        <v>0</v>
      </c>
      <c r="G287" s="459">
        <v>0</v>
      </c>
    </row>
    <row r="288" spans="1:7" ht="10.5" customHeight="1">
      <c r="A288" s="476"/>
      <c r="B288" s="477" t="s">
        <v>614</v>
      </c>
      <c r="C288" s="480">
        <f>SUM(C286:C287)</f>
        <v>0</v>
      </c>
      <c r="D288" s="480">
        <f>SUM(D286:D287)</f>
        <v>0</v>
      </c>
      <c r="E288" s="480">
        <f>SUM(E286:E287)</f>
        <v>0</v>
      </c>
      <c r="F288" s="480">
        <f>SUM(F286:F287)</f>
        <v>0</v>
      </c>
      <c r="G288" s="481">
        <f>SUM(G286:G287)</f>
        <v>0</v>
      </c>
    </row>
    <row r="289" spans="1:7" ht="10.5" customHeight="1">
      <c r="A289" s="476"/>
      <c r="B289" s="477" t="s">
        <v>615</v>
      </c>
      <c r="C289" s="480">
        <f>C285-C288</f>
        <v>0</v>
      </c>
      <c r="D289" s="480">
        <f>D285-D288</f>
        <v>0</v>
      </c>
      <c r="E289" s="480">
        <f>E285-E288</f>
        <v>0</v>
      </c>
      <c r="F289" s="480">
        <f>F285-F288</f>
        <v>0</v>
      </c>
      <c r="G289" s="481">
        <f>G285-G288</f>
        <v>0</v>
      </c>
    </row>
    <row r="290" spans="1:7" ht="10.5" customHeight="1">
      <c r="A290" s="476"/>
      <c r="B290" s="477" t="s">
        <v>616</v>
      </c>
      <c r="C290" s="491">
        <v>0</v>
      </c>
      <c r="D290" s="491">
        <v>0</v>
      </c>
      <c r="E290" s="491">
        <v>0</v>
      </c>
      <c r="F290" s="491">
        <v>0</v>
      </c>
      <c r="G290" s="459">
        <v>0</v>
      </c>
    </row>
    <row r="291" spans="1:7" ht="10.5" customHeight="1">
      <c r="A291" s="484"/>
      <c r="B291" s="368" t="s">
        <v>617</v>
      </c>
      <c r="C291" s="485" t="e">
        <f>C289/C290</f>
        <v>#DIV/0!</v>
      </c>
      <c r="D291" s="485" t="e">
        <f>D289/D290</f>
        <v>#DIV/0!</v>
      </c>
      <c r="E291" s="485" t="e">
        <f>E289/E290</f>
        <v>#DIV/0!</v>
      </c>
      <c r="F291" s="485" t="e">
        <f>F289/F290</f>
        <v>#DIV/0!</v>
      </c>
      <c r="G291" s="486" t="e">
        <f>G289/G290</f>
        <v>#DIV/0!</v>
      </c>
    </row>
    <row r="292" spans="1:7" ht="10.5" customHeight="1">
      <c r="A292" s="476"/>
      <c r="B292" s="477" t="s">
        <v>609</v>
      </c>
      <c r="C292" s="491">
        <v>0</v>
      </c>
      <c r="D292" s="491">
        <v>0</v>
      </c>
      <c r="E292" s="491">
        <v>0</v>
      </c>
      <c r="F292" s="491">
        <v>0</v>
      </c>
      <c r="G292" s="458">
        <v>0</v>
      </c>
    </row>
    <row r="293" spans="1:7" ht="10.5" customHeight="1">
      <c r="A293" s="476"/>
      <c r="B293" s="477" t="s">
        <v>610</v>
      </c>
      <c r="C293" s="491">
        <v>0</v>
      </c>
      <c r="D293" s="491">
        <v>0</v>
      </c>
      <c r="E293" s="491">
        <v>0</v>
      </c>
      <c r="F293" s="491">
        <v>0</v>
      </c>
      <c r="G293" s="459">
        <v>0</v>
      </c>
    </row>
    <row r="294" spans="1:7" ht="10.5" customHeight="1">
      <c r="A294" s="476"/>
      <c r="B294" s="477" t="s">
        <v>611</v>
      </c>
      <c r="C294" s="480">
        <f>SUM(C292:C293)</f>
        <v>0</v>
      </c>
      <c r="D294" s="480">
        <f>SUM(D292:D293)</f>
        <v>0</v>
      </c>
      <c r="E294" s="480">
        <f>SUM(E292:E293)</f>
        <v>0</v>
      </c>
      <c r="F294" s="480">
        <f>SUM(F292:F293)</f>
        <v>0</v>
      </c>
      <c r="G294" s="481">
        <f>SUM(G292:G293)</f>
        <v>0</v>
      </c>
    </row>
    <row r="295" spans="1:7" ht="10.5" customHeight="1">
      <c r="A295" s="482" t="s">
        <v>197</v>
      </c>
      <c r="B295" s="477" t="s">
        <v>612</v>
      </c>
      <c r="C295" s="491">
        <v>0</v>
      </c>
      <c r="D295" s="491">
        <v>0</v>
      </c>
      <c r="E295" s="491">
        <v>0</v>
      </c>
      <c r="F295" s="491">
        <v>0</v>
      </c>
      <c r="G295" s="459">
        <v>0</v>
      </c>
    </row>
    <row r="296" spans="1:7" ht="10.5" customHeight="1">
      <c r="A296" s="483" t="s">
        <v>537</v>
      </c>
      <c r="B296" s="477" t="s">
        <v>613</v>
      </c>
      <c r="C296" s="491">
        <v>0</v>
      </c>
      <c r="D296" s="491">
        <v>0</v>
      </c>
      <c r="E296" s="491">
        <v>0</v>
      </c>
      <c r="F296" s="491">
        <v>0</v>
      </c>
      <c r="G296" s="459">
        <v>0</v>
      </c>
    </row>
    <row r="297" spans="1:7" ht="10.5" customHeight="1">
      <c r="A297" s="476"/>
      <c r="B297" s="477" t="s">
        <v>614</v>
      </c>
      <c r="C297" s="480">
        <f>SUM(C295:C296)</f>
        <v>0</v>
      </c>
      <c r="D297" s="480">
        <f>SUM(D295:D296)</f>
        <v>0</v>
      </c>
      <c r="E297" s="480">
        <f>SUM(E295:E296)</f>
        <v>0</v>
      </c>
      <c r="F297" s="480">
        <f>SUM(F295:F296)</f>
        <v>0</v>
      </c>
      <c r="G297" s="481">
        <f>SUM(G295:G296)</f>
        <v>0</v>
      </c>
    </row>
    <row r="298" spans="1:7" ht="10.5" customHeight="1">
      <c r="A298" s="476"/>
      <c r="B298" s="477" t="s">
        <v>615</v>
      </c>
      <c r="C298" s="480">
        <f>C294-C297</f>
        <v>0</v>
      </c>
      <c r="D298" s="480">
        <f>D294-D297</f>
        <v>0</v>
      </c>
      <c r="E298" s="480">
        <f>E294-E297</f>
        <v>0</v>
      </c>
      <c r="F298" s="480">
        <f>F294-F297</f>
        <v>0</v>
      </c>
      <c r="G298" s="481">
        <f>G294-G297</f>
        <v>0</v>
      </c>
    </row>
    <row r="299" spans="1:7" ht="10.5" customHeight="1">
      <c r="A299" s="476"/>
      <c r="B299" s="477" t="s">
        <v>616</v>
      </c>
      <c r="C299" s="491">
        <v>0</v>
      </c>
      <c r="D299" s="491">
        <v>0</v>
      </c>
      <c r="E299" s="491">
        <v>0</v>
      </c>
      <c r="F299" s="491">
        <v>0</v>
      </c>
      <c r="G299" s="459">
        <v>0</v>
      </c>
    </row>
    <row r="300" spans="1:7" ht="10.5" customHeight="1">
      <c r="A300" s="484"/>
      <c r="B300" s="368" t="s">
        <v>617</v>
      </c>
      <c r="C300" s="485" t="e">
        <f>C298/C299</f>
        <v>#DIV/0!</v>
      </c>
      <c r="D300" s="485" t="e">
        <f>D298/D299</f>
        <v>#DIV/0!</v>
      </c>
      <c r="E300" s="485" t="e">
        <f>E298/E299</f>
        <v>#DIV/0!</v>
      </c>
      <c r="F300" s="485" t="e">
        <f>F298/F299</f>
        <v>#DIV/0!</v>
      </c>
      <c r="G300" s="486" t="e">
        <f>G298/G299</f>
        <v>#DIV/0!</v>
      </c>
    </row>
    <row r="301" spans="1:7" ht="10.5" customHeight="1">
      <c r="A301" s="476"/>
      <c r="B301" s="477" t="s">
        <v>609</v>
      </c>
      <c r="C301" s="491">
        <v>0</v>
      </c>
      <c r="D301" s="491">
        <v>0</v>
      </c>
      <c r="E301" s="491">
        <v>0</v>
      </c>
      <c r="F301" s="491">
        <v>0</v>
      </c>
      <c r="G301" s="458">
        <v>0</v>
      </c>
    </row>
    <row r="302" spans="1:7" ht="10.5" customHeight="1">
      <c r="A302" s="476"/>
      <c r="B302" s="477" t="s">
        <v>610</v>
      </c>
      <c r="C302" s="491">
        <v>0</v>
      </c>
      <c r="D302" s="491">
        <v>0</v>
      </c>
      <c r="E302" s="491">
        <v>0</v>
      </c>
      <c r="F302" s="491">
        <v>0</v>
      </c>
      <c r="G302" s="459">
        <v>0</v>
      </c>
    </row>
    <row r="303" spans="1:7" ht="10.5" customHeight="1">
      <c r="A303" s="476"/>
      <c r="B303" s="477" t="s">
        <v>611</v>
      </c>
      <c r="C303" s="480">
        <f>SUM(C301:C302)</f>
        <v>0</v>
      </c>
      <c r="D303" s="480">
        <f>SUM(D301:D302)</f>
        <v>0</v>
      </c>
      <c r="E303" s="480">
        <f>SUM(E301:E302)</f>
        <v>0</v>
      </c>
      <c r="F303" s="480">
        <f>SUM(F301:F302)</f>
        <v>0</v>
      </c>
      <c r="G303" s="481">
        <f>SUM(G301:G302)</f>
        <v>0</v>
      </c>
    </row>
    <row r="304" spans="1:7" ht="10.5" customHeight="1">
      <c r="A304" s="482" t="s">
        <v>197</v>
      </c>
      <c r="B304" s="477" t="s">
        <v>612</v>
      </c>
      <c r="C304" s="491">
        <v>0</v>
      </c>
      <c r="D304" s="491">
        <v>0</v>
      </c>
      <c r="E304" s="491">
        <v>0</v>
      </c>
      <c r="F304" s="491">
        <v>0</v>
      </c>
      <c r="G304" s="459">
        <v>0</v>
      </c>
    </row>
    <row r="305" spans="1:7" ht="10.5" customHeight="1">
      <c r="A305" s="483" t="s">
        <v>537</v>
      </c>
      <c r="B305" s="477" t="s">
        <v>613</v>
      </c>
      <c r="C305" s="491">
        <v>0</v>
      </c>
      <c r="D305" s="491">
        <v>0</v>
      </c>
      <c r="E305" s="491">
        <v>0</v>
      </c>
      <c r="F305" s="491">
        <v>0</v>
      </c>
      <c r="G305" s="459">
        <v>0</v>
      </c>
    </row>
    <row r="306" spans="1:7" ht="10.5" customHeight="1">
      <c r="A306" s="476"/>
      <c r="B306" s="477" t="s">
        <v>614</v>
      </c>
      <c r="C306" s="480">
        <f>SUM(C304:C305)</f>
        <v>0</v>
      </c>
      <c r="D306" s="480">
        <f>SUM(D304:D305)</f>
        <v>0</v>
      </c>
      <c r="E306" s="480">
        <f>SUM(E304:E305)</f>
        <v>0</v>
      </c>
      <c r="F306" s="480">
        <f>SUM(F304:F305)</f>
        <v>0</v>
      </c>
      <c r="G306" s="481">
        <f>SUM(G304:G305)</f>
        <v>0</v>
      </c>
    </row>
    <row r="307" spans="1:7" ht="10.5" customHeight="1">
      <c r="A307" s="476"/>
      <c r="B307" s="477" t="s">
        <v>615</v>
      </c>
      <c r="C307" s="480">
        <f>C303-C306</f>
        <v>0</v>
      </c>
      <c r="D307" s="480">
        <f>D303-D306</f>
        <v>0</v>
      </c>
      <c r="E307" s="480">
        <f>E303-E306</f>
        <v>0</v>
      </c>
      <c r="F307" s="480">
        <f>F303-F306</f>
        <v>0</v>
      </c>
      <c r="G307" s="481">
        <f>G303-G306</f>
        <v>0</v>
      </c>
    </row>
    <row r="308" spans="1:7" ht="10.5" customHeight="1">
      <c r="A308" s="476"/>
      <c r="B308" s="477" t="s">
        <v>616</v>
      </c>
      <c r="C308" s="491">
        <v>0</v>
      </c>
      <c r="D308" s="491">
        <v>0</v>
      </c>
      <c r="E308" s="491">
        <v>0</v>
      </c>
      <c r="F308" s="491">
        <v>0</v>
      </c>
      <c r="G308" s="459">
        <v>0</v>
      </c>
    </row>
    <row r="309" spans="1:7" ht="10.5" customHeight="1">
      <c r="A309" s="484"/>
      <c r="B309" s="368" t="s">
        <v>617</v>
      </c>
      <c r="C309" s="485" t="e">
        <f>C307/C308</f>
        <v>#DIV/0!</v>
      </c>
      <c r="D309" s="485" t="e">
        <f>D307/D308</f>
        <v>#DIV/0!</v>
      </c>
      <c r="E309" s="485" t="e">
        <f>E307/E308</f>
        <v>#DIV/0!</v>
      </c>
      <c r="F309" s="485" t="e">
        <f>F307/F308</f>
        <v>#DIV/0!</v>
      </c>
      <c r="G309" s="486" t="e">
        <f>G307/G308</f>
        <v>#DIV/0!</v>
      </c>
    </row>
    <row r="310" spans="1:7" ht="10.5" customHeight="1">
      <c r="A310" s="476"/>
      <c r="B310" s="477" t="s">
        <v>609</v>
      </c>
      <c r="C310" s="491">
        <v>0</v>
      </c>
      <c r="D310" s="491">
        <v>0</v>
      </c>
      <c r="E310" s="491">
        <v>0</v>
      </c>
      <c r="F310" s="491">
        <v>0</v>
      </c>
      <c r="G310" s="458">
        <v>0</v>
      </c>
    </row>
    <row r="311" spans="1:7" ht="10.5" customHeight="1">
      <c r="A311" s="476"/>
      <c r="B311" s="477" t="s">
        <v>610</v>
      </c>
      <c r="C311" s="491">
        <v>0</v>
      </c>
      <c r="D311" s="491">
        <v>0</v>
      </c>
      <c r="E311" s="491">
        <v>0</v>
      </c>
      <c r="F311" s="491">
        <v>0</v>
      </c>
      <c r="G311" s="459">
        <v>0</v>
      </c>
    </row>
    <row r="312" spans="1:7" ht="10.5" customHeight="1">
      <c r="A312" s="476"/>
      <c r="B312" s="477" t="s">
        <v>611</v>
      </c>
      <c r="C312" s="480">
        <f>SUM(C310:C311)</f>
        <v>0</v>
      </c>
      <c r="D312" s="480">
        <f>SUM(D310:D311)</f>
        <v>0</v>
      </c>
      <c r="E312" s="480">
        <f>SUM(E310:E311)</f>
        <v>0</v>
      </c>
      <c r="F312" s="480">
        <f>SUM(F310:F311)</f>
        <v>0</v>
      </c>
      <c r="G312" s="481">
        <f>SUM(G310:G311)</f>
        <v>0</v>
      </c>
    </row>
    <row r="313" spans="1:7" ht="10.5" customHeight="1">
      <c r="A313" s="482" t="s">
        <v>197</v>
      </c>
      <c r="B313" s="477" t="s">
        <v>612</v>
      </c>
      <c r="C313" s="491">
        <v>0</v>
      </c>
      <c r="D313" s="491">
        <v>0</v>
      </c>
      <c r="E313" s="491">
        <v>0</v>
      </c>
      <c r="F313" s="491">
        <v>0</v>
      </c>
      <c r="G313" s="459">
        <v>0</v>
      </c>
    </row>
    <row r="314" spans="1:7" ht="10.5" customHeight="1">
      <c r="A314" s="483" t="s">
        <v>537</v>
      </c>
      <c r="B314" s="477" t="s">
        <v>613</v>
      </c>
      <c r="C314" s="491">
        <v>0</v>
      </c>
      <c r="D314" s="491">
        <v>0</v>
      </c>
      <c r="E314" s="491">
        <v>0</v>
      </c>
      <c r="F314" s="491">
        <v>0</v>
      </c>
      <c r="G314" s="459">
        <v>0</v>
      </c>
    </row>
    <row r="315" spans="1:7" ht="10.5" customHeight="1">
      <c r="A315" s="476"/>
      <c r="B315" s="477" t="s">
        <v>614</v>
      </c>
      <c r="C315" s="480">
        <f>SUM(C313:C314)</f>
        <v>0</v>
      </c>
      <c r="D315" s="480">
        <f>SUM(D313:D314)</f>
        <v>0</v>
      </c>
      <c r="E315" s="480">
        <f>SUM(E313:E314)</f>
        <v>0</v>
      </c>
      <c r="F315" s="480">
        <f>SUM(F313:F314)</f>
        <v>0</v>
      </c>
      <c r="G315" s="481">
        <f>SUM(G313:G314)</f>
        <v>0</v>
      </c>
    </row>
    <row r="316" spans="1:7" ht="10.5" customHeight="1">
      <c r="A316" s="476"/>
      <c r="B316" s="477" t="s">
        <v>615</v>
      </c>
      <c r="C316" s="480">
        <f>C312-C315</f>
        <v>0</v>
      </c>
      <c r="D316" s="480">
        <f>D312-D315</f>
        <v>0</v>
      </c>
      <c r="E316" s="480">
        <f>E312-E315</f>
        <v>0</v>
      </c>
      <c r="F316" s="480">
        <f>F312-F315</f>
        <v>0</v>
      </c>
      <c r="G316" s="481">
        <f>G312-G315</f>
        <v>0</v>
      </c>
    </row>
    <row r="317" spans="1:7" ht="10.5" customHeight="1">
      <c r="A317" s="476"/>
      <c r="B317" s="477" t="s">
        <v>616</v>
      </c>
      <c r="C317" s="491">
        <v>0</v>
      </c>
      <c r="D317" s="491">
        <v>0</v>
      </c>
      <c r="E317" s="491">
        <v>0</v>
      </c>
      <c r="F317" s="491">
        <v>0</v>
      </c>
      <c r="G317" s="459">
        <v>0</v>
      </c>
    </row>
    <row r="318" spans="1:7" ht="10.5" customHeight="1" thickBot="1">
      <c r="A318" s="487"/>
      <c r="B318" s="488" t="s">
        <v>617</v>
      </c>
      <c r="C318" s="489" t="e">
        <f>C316/C317</f>
        <v>#DIV/0!</v>
      </c>
      <c r="D318" s="489" t="e">
        <f>D316/D317</f>
        <v>#DIV/0!</v>
      </c>
      <c r="E318" s="489" t="e">
        <f>E316/E317</f>
        <v>#DIV/0!</v>
      </c>
      <c r="F318" s="489" t="e">
        <f>F316/F317</f>
        <v>#DIV/0!</v>
      </c>
      <c r="G318" s="490" t="e">
        <f>G316/G317</f>
        <v>#DIV/0!</v>
      </c>
    </row>
    <row r="319" spans="1:7" ht="11.25" customHeight="1" thickTop="1">
      <c r="A319" s="145" t="s">
        <v>490</v>
      </c>
      <c r="B319" s="704" t="s">
        <v>603</v>
      </c>
      <c r="C319" s="704"/>
      <c r="D319" s="704"/>
      <c r="E319" s="704"/>
      <c r="F319" s="704"/>
      <c r="G319" s="704"/>
    </row>
    <row r="320" spans="1:7" ht="11.25" customHeight="1">
      <c r="A320" s="145" t="s">
        <v>491</v>
      </c>
      <c r="B320" s="125" t="s">
        <v>18</v>
      </c>
      <c r="D320" s="146" t="s">
        <v>19</v>
      </c>
      <c r="E320" s="72" t="s">
        <v>20</v>
      </c>
    </row>
    <row r="321" spans="1:7" ht="18" customHeight="1">
      <c r="A321" s="146" t="s">
        <v>604</v>
      </c>
    </row>
    <row r="322" spans="1:7" ht="11.1" customHeight="1">
      <c r="B322" s="146" t="s">
        <v>605</v>
      </c>
    </row>
    <row r="323" spans="1:7" ht="15" customHeight="1" thickBot="1">
      <c r="A323" s="317" t="s">
        <v>623</v>
      </c>
      <c r="B323" s="126"/>
      <c r="C323" s="317"/>
    </row>
    <row r="324" spans="1:7" s="122" customFormat="1" ht="15.75" customHeight="1" thickTop="1">
      <c r="A324" s="723" t="s">
        <v>607</v>
      </c>
      <c r="B324" s="726" t="s">
        <v>557</v>
      </c>
      <c r="C324" s="729" t="s">
        <v>558</v>
      </c>
      <c r="D324" s="730"/>
      <c r="E324" s="730"/>
      <c r="F324" s="730"/>
      <c r="G324" s="731"/>
    </row>
    <row r="325" spans="1:7" s="122" customFormat="1" ht="11.1" customHeight="1">
      <c r="A325" s="724"/>
      <c r="B325" s="727"/>
      <c r="C325" s="472" t="s">
        <v>197</v>
      </c>
      <c r="D325" s="472" t="s">
        <v>197</v>
      </c>
      <c r="E325" s="472" t="s">
        <v>197</v>
      </c>
      <c r="F325" s="472" t="s">
        <v>197</v>
      </c>
      <c r="G325" s="473" t="s">
        <v>197</v>
      </c>
    </row>
    <row r="326" spans="1:7" s="122" customFormat="1" ht="11.1" customHeight="1">
      <c r="A326" s="725"/>
      <c r="B326" s="728"/>
      <c r="C326" s="474" t="s">
        <v>608</v>
      </c>
      <c r="D326" s="474" t="s">
        <v>608</v>
      </c>
      <c r="E326" s="474" t="s">
        <v>608</v>
      </c>
      <c r="F326" s="474" t="s">
        <v>608</v>
      </c>
      <c r="G326" s="475" t="s">
        <v>608</v>
      </c>
    </row>
    <row r="327" spans="1:7" s="74" customFormat="1" ht="10.5" customHeight="1">
      <c r="A327" s="476"/>
      <c r="B327" s="477" t="s">
        <v>609</v>
      </c>
      <c r="C327" s="478">
        <f t="shared" ref="C327:G328" si="20">C380+C433</f>
        <v>0</v>
      </c>
      <c r="D327" s="478">
        <f t="shared" si="20"/>
        <v>0</v>
      </c>
      <c r="E327" s="478">
        <f t="shared" si="20"/>
        <v>0</v>
      </c>
      <c r="F327" s="478">
        <f t="shared" si="20"/>
        <v>0</v>
      </c>
      <c r="G327" s="479">
        <f t="shared" si="20"/>
        <v>0</v>
      </c>
    </row>
    <row r="328" spans="1:7" s="74" customFormat="1" ht="10.5" customHeight="1">
      <c r="A328" s="476"/>
      <c r="B328" s="477" t="s">
        <v>610</v>
      </c>
      <c r="C328" s="480">
        <f t="shared" si="20"/>
        <v>0</v>
      </c>
      <c r="D328" s="480">
        <f t="shared" si="20"/>
        <v>0</v>
      </c>
      <c r="E328" s="480">
        <f t="shared" si="20"/>
        <v>0</v>
      </c>
      <c r="F328" s="480">
        <f t="shared" si="20"/>
        <v>0</v>
      </c>
      <c r="G328" s="481">
        <f t="shared" si="20"/>
        <v>0</v>
      </c>
    </row>
    <row r="329" spans="1:7" s="74" customFormat="1" ht="10.5" customHeight="1">
      <c r="A329" s="476"/>
      <c r="B329" s="477" t="s">
        <v>611</v>
      </c>
      <c r="C329" s="480">
        <f>SUM(C327:C328)</f>
        <v>0</v>
      </c>
      <c r="D329" s="480">
        <f>SUM(D327:D328)</f>
        <v>0</v>
      </c>
      <c r="E329" s="480">
        <f>SUM(E327:E328)</f>
        <v>0</v>
      </c>
      <c r="F329" s="480">
        <f>SUM(F327:F328)</f>
        <v>0</v>
      </c>
      <c r="G329" s="481">
        <f>SUM(G327:G328)</f>
        <v>0</v>
      </c>
    </row>
    <row r="330" spans="1:7" s="74" customFormat="1" ht="10.5" customHeight="1">
      <c r="A330" s="482" t="s">
        <v>197</v>
      </c>
      <c r="B330" s="477" t="s">
        <v>612</v>
      </c>
      <c r="C330" s="480">
        <f t="shared" ref="C330:G331" si="21">C383+C436</f>
        <v>0</v>
      </c>
      <c r="D330" s="480">
        <f t="shared" si="21"/>
        <v>0</v>
      </c>
      <c r="E330" s="480">
        <f t="shared" si="21"/>
        <v>0</v>
      </c>
      <c r="F330" s="480">
        <f t="shared" si="21"/>
        <v>0</v>
      </c>
      <c r="G330" s="481">
        <f t="shared" si="21"/>
        <v>0</v>
      </c>
    </row>
    <row r="331" spans="1:7" s="74" customFormat="1" ht="10.5" customHeight="1">
      <c r="A331" s="483" t="s">
        <v>537</v>
      </c>
      <c r="B331" s="477" t="s">
        <v>613</v>
      </c>
      <c r="C331" s="480">
        <f t="shared" si="21"/>
        <v>0</v>
      </c>
      <c r="D331" s="480">
        <f t="shared" si="21"/>
        <v>0</v>
      </c>
      <c r="E331" s="480">
        <f t="shared" si="21"/>
        <v>0</v>
      </c>
      <c r="F331" s="480">
        <f t="shared" si="21"/>
        <v>0</v>
      </c>
      <c r="G331" s="481">
        <f t="shared" si="21"/>
        <v>0</v>
      </c>
    </row>
    <row r="332" spans="1:7" s="74" customFormat="1" ht="10.5" customHeight="1">
      <c r="A332" s="476"/>
      <c r="B332" s="477" t="s">
        <v>614</v>
      </c>
      <c r="C332" s="480">
        <f>SUM(C330:C331)</f>
        <v>0</v>
      </c>
      <c r="D332" s="480">
        <f>SUM(D330:D331)</f>
        <v>0</v>
      </c>
      <c r="E332" s="480">
        <f>SUM(E330:E331)</f>
        <v>0</v>
      </c>
      <c r="F332" s="480">
        <f>SUM(F330:F331)</f>
        <v>0</v>
      </c>
      <c r="G332" s="481">
        <f>SUM(G330:G331)</f>
        <v>0</v>
      </c>
    </row>
    <row r="333" spans="1:7" s="74" customFormat="1" ht="10.5" customHeight="1">
      <c r="A333" s="476"/>
      <c r="B333" s="477" t="s">
        <v>615</v>
      </c>
      <c r="C333" s="480">
        <f>C329-C332</f>
        <v>0</v>
      </c>
      <c r="D333" s="480">
        <f>D329-D332</f>
        <v>0</v>
      </c>
      <c r="E333" s="480">
        <f>E329-E332</f>
        <v>0</v>
      </c>
      <c r="F333" s="480">
        <f>F329-F332</f>
        <v>0</v>
      </c>
      <c r="G333" s="481">
        <f>G329-G332</f>
        <v>0</v>
      </c>
    </row>
    <row r="334" spans="1:7" s="74" customFormat="1" ht="10.5" customHeight="1">
      <c r="A334" s="476"/>
      <c r="B334" s="477" t="s">
        <v>616</v>
      </c>
      <c r="C334" s="480">
        <f>C387+C440</f>
        <v>0</v>
      </c>
      <c r="D334" s="480">
        <f>D387+D440</f>
        <v>0</v>
      </c>
      <c r="E334" s="480">
        <f>E387+E440</f>
        <v>0</v>
      </c>
      <c r="F334" s="480">
        <f>F387+F440</f>
        <v>0</v>
      </c>
      <c r="G334" s="481">
        <f>G387+G440</f>
        <v>0</v>
      </c>
    </row>
    <row r="335" spans="1:7" s="74" customFormat="1" ht="10.5" customHeight="1">
      <c r="A335" s="484"/>
      <c r="B335" s="368" t="s">
        <v>617</v>
      </c>
      <c r="C335" s="485" t="e">
        <f>C333/C334</f>
        <v>#DIV/0!</v>
      </c>
      <c r="D335" s="485" t="e">
        <f>D333/D334</f>
        <v>#DIV/0!</v>
      </c>
      <c r="E335" s="485" t="e">
        <f>E333/E334</f>
        <v>#DIV/0!</v>
      </c>
      <c r="F335" s="485" t="e">
        <f>F333/F334</f>
        <v>#DIV/0!</v>
      </c>
      <c r="G335" s="486" t="e">
        <f>G333/G334</f>
        <v>#DIV/0!</v>
      </c>
    </row>
    <row r="336" spans="1:7" s="74" customFormat="1" ht="10.5" customHeight="1">
      <c r="A336" s="476"/>
      <c r="B336" s="477" t="s">
        <v>609</v>
      </c>
      <c r="C336" s="478">
        <f t="shared" ref="C336:G337" si="22">C389+C442</f>
        <v>0</v>
      </c>
      <c r="D336" s="478">
        <f t="shared" si="22"/>
        <v>0</v>
      </c>
      <c r="E336" s="478">
        <f t="shared" si="22"/>
        <v>0</v>
      </c>
      <c r="F336" s="478">
        <f t="shared" si="22"/>
        <v>0</v>
      </c>
      <c r="G336" s="479">
        <f t="shared" si="22"/>
        <v>0</v>
      </c>
    </row>
    <row r="337" spans="1:7" s="74" customFormat="1" ht="10.5" customHeight="1">
      <c r="A337" s="476"/>
      <c r="B337" s="477" t="s">
        <v>610</v>
      </c>
      <c r="C337" s="480">
        <f t="shared" si="22"/>
        <v>0</v>
      </c>
      <c r="D337" s="480">
        <f t="shared" si="22"/>
        <v>0</v>
      </c>
      <c r="E337" s="480">
        <f t="shared" si="22"/>
        <v>0</v>
      </c>
      <c r="F337" s="480">
        <f t="shared" si="22"/>
        <v>0</v>
      </c>
      <c r="G337" s="481">
        <f t="shared" si="22"/>
        <v>0</v>
      </c>
    </row>
    <row r="338" spans="1:7" s="74" customFormat="1" ht="10.5" customHeight="1">
      <c r="A338" s="476"/>
      <c r="B338" s="477" t="s">
        <v>611</v>
      </c>
      <c r="C338" s="480">
        <f>SUM(C336:C337)</f>
        <v>0</v>
      </c>
      <c r="D338" s="480">
        <f>SUM(D336:D337)</f>
        <v>0</v>
      </c>
      <c r="E338" s="480">
        <f>SUM(E336:E337)</f>
        <v>0</v>
      </c>
      <c r="F338" s="480">
        <f>SUM(F336:F337)</f>
        <v>0</v>
      </c>
      <c r="G338" s="481">
        <f>SUM(G336:G337)</f>
        <v>0</v>
      </c>
    </row>
    <row r="339" spans="1:7" s="74" customFormat="1" ht="10.5" customHeight="1">
      <c r="A339" s="482" t="s">
        <v>197</v>
      </c>
      <c r="B339" s="477" t="s">
        <v>612</v>
      </c>
      <c r="C339" s="480">
        <f t="shared" ref="C339:G340" si="23">C392+C445</f>
        <v>0</v>
      </c>
      <c r="D339" s="480">
        <f t="shared" si="23"/>
        <v>0</v>
      </c>
      <c r="E339" s="480">
        <f t="shared" si="23"/>
        <v>0</v>
      </c>
      <c r="F339" s="480">
        <f t="shared" si="23"/>
        <v>0</v>
      </c>
      <c r="G339" s="481">
        <f t="shared" si="23"/>
        <v>0</v>
      </c>
    </row>
    <row r="340" spans="1:7" s="74" customFormat="1" ht="10.5" customHeight="1">
      <c r="A340" s="483" t="s">
        <v>537</v>
      </c>
      <c r="B340" s="477" t="s">
        <v>613</v>
      </c>
      <c r="C340" s="480">
        <f t="shared" si="23"/>
        <v>0</v>
      </c>
      <c r="D340" s="480">
        <f t="shared" si="23"/>
        <v>0</v>
      </c>
      <c r="E340" s="480">
        <f t="shared" si="23"/>
        <v>0</v>
      </c>
      <c r="F340" s="480">
        <f t="shared" si="23"/>
        <v>0</v>
      </c>
      <c r="G340" s="481">
        <f t="shared" si="23"/>
        <v>0</v>
      </c>
    </row>
    <row r="341" spans="1:7" s="74" customFormat="1" ht="10.5" customHeight="1">
      <c r="A341" s="476"/>
      <c r="B341" s="477" t="s">
        <v>614</v>
      </c>
      <c r="C341" s="480">
        <f>SUM(C339:C340)</f>
        <v>0</v>
      </c>
      <c r="D341" s="480">
        <f>SUM(D339:D340)</f>
        <v>0</v>
      </c>
      <c r="E341" s="480">
        <f>SUM(E339:E340)</f>
        <v>0</v>
      </c>
      <c r="F341" s="480">
        <f>SUM(F339:F340)</f>
        <v>0</v>
      </c>
      <c r="G341" s="481">
        <f>SUM(G339:G340)</f>
        <v>0</v>
      </c>
    </row>
    <row r="342" spans="1:7" s="74" customFormat="1" ht="10.5" customHeight="1">
      <c r="A342" s="476"/>
      <c r="B342" s="477" t="s">
        <v>615</v>
      </c>
      <c r="C342" s="480">
        <f>C338-C341</f>
        <v>0</v>
      </c>
      <c r="D342" s="480">
        <f>D338-D341</f>
        <v>0</v>
      </c>
      <c r="E342" s="480">
        <f>E338-E341</f>
        <v>0</v>
      </c>
      <c r="F342" s="480">
        <f>F338-F341</f>
        <v>0</v>
      </c>
      <c r="G342" s="481">
        <f>G338-G341</f>
        <v>0</v>
      </c>
    </row>
    <row r="343" spans="1:7" s="74" customFormat="1" ht="10.5" customHeight="1">
      <c r="A343" s="476"/>
      <c r="B343" s="477" t="s">
        <v>616</v>
      </c>
      <c r="C343" s="480">
        <f>C396+C449</f>
        <v>0</v>
      </c>
      <c r="D343" s="480">
        <f>D396+D449</f>
        <v>0</v>
      </c>
      <c r="E343" s="480">
        <f>E396+E449</f>
        <v>0</v>
      </c>
      <c r="F343" s="480">
        <f>F396+F449</f>
        <v>0</v>
      </c>
      <c r="G343" s="481">
        <f>G396+G449</f>
        <v>0</v>
      </c>
    </row>
    <row r="344" spans="1:7" s="74" customFormat="1" ht="10.5" customHeight="1">
      <c r="A344" s="484"/>
      <c r="B344" s="368" t="s">
        <v>617</v>
      </c>
      <c r="C344" s="485" t="e">
        <f>C342/C343</f>
        <v>#DIV/0!</v>
      </c>
      <c r="D344" s="485" t="e">
        <f>D342/D343</f>
        <v>#DIV/0!</v>
      </c>
      <c r="E344" s="485" t="e">
        <f>E342/E343</f>
        <v>#DIV/0!</v>
      </c>
      <c r="F344" s="485" t="e">
        <f>F342/F343</f>
        <v>#DIV/0!</v>
      </c>
      <c r="G344" s="486" t="e">
        <f>G342/G343</f>
        <v>#DIV/0!</v>
      </c>
    </row>
    <row r="345" spans="1:7" s="74" customFormat="1" ht="10.5" customHeight="1">
      <c r="A345" s="476"/>
      <c r="B345" s="477" t="s">
        <v>609</v>
      </c>
      <c r="C345" s="478">
        <f t="shared" ref="C345:G346" si="24">C398+C451</f>
        <v>0</v>
      </c>
      <c r="D345" s="478">
        <f t="shared" si="24"/>
        <v>0</v>
      </c>
      <c r="E345" s="478">
        <f t="shared" si="24"/>
        <v>0</v>
      </c>
      <c r="F345" s="478">
        <f t="shared" si="24"/>
        <v>0</v>
      </c>
      <c r="G345" s="479">
        <f t="shared" si="24"/>
        <v>0</v>
      </c>
    </row>
    <row r="346" spans="1:7" s="74" customFormat="1" ht="10.5" customHeight="1">
      <c r="A346" s="476"/>
      <c r="B346" s="477" t="s">
        <v>610</v>
      </c>
      <c r="C346" s="480">
        <f t="shared" si="24"/>
        <v>0</v>
      </c>
      <c r="D346" s="480">
        <f t="shared" si="24"/>
        <v>0</v>
      </c>
      <c r="E346" s="480">
        <f t="shared" si="24"/>
        <v>0</v>
      </c>
      <c r="F346" s="480">
        <f t="shared" si="24"/>
        <v>0</v>
      </c>
      <c r="G346" s="481">
        <f t="shared" si="24"/>
        <v>0</v>
      </c>
    </row>
    <row r="347" spans="1:7" s="74" customFormat="1" ht="10.5" customHeight="1">
      <c r="A347" s="476"/>
      <c r="B347" s="477" t="s">
        <v>611</v>
      </c>
      <c r="C347" s="480">
        <f>SUM(C345:C346)</f>
        <v>0</v>
      </c>
      <c r="D347" s="480">
        <f>SUM(D345:D346)</f>
        <v>0</v>
      </c>
      <c r="E347" s="480">
        <f>SUM(E345:E346)</f>
        <v>0</v>
      </c>
      <c r="F347" s="480">
        <f>SUM(F345:F346)</f>
        <v>0</v>
      </c>
      <c r="G347" s="481">
        <f>SUM(G345:G346)</f>
        <v>0</v>
      </c>
    </row>
    <row r="348" spans="1:7" s="74" customFormat="1" ht="10.5" customHeight="1">
      <c r="A348" s="482" t="s">
        <v>197</v>
      </c>
      <c r="B348" s="477" t="s">
        <v>612</v>
      </c>
      <c r="C348" s="480">
        <f t="shared" ref="C348:G349" si="25">C401+C454</f>
        <v>0</v>
      </c>
      <c r="D348" s="480">
        <f t="shared" si="25"/>
        <v>0</v>
      </c>
      <c r="E348" s="480">
        <f t="shared" si="25"/>
        <v>0</v>
      </c>
      <c r="F348" s="480">
        <f t="shared" si="25"/>
        <v>0</v>
      </c>
      <c r="G348" s="481">
        <f t="shared" si="25"/>
        <v>0</v>
      </c>
    </row>
    <row r="349" spans="1:7" s="74" customFormat="1" ht="10.5" customHeight="1">
      <c r="A349" s="483" t="s">
        <v>537</v>
      </c>
      <c r="B349" s="477" t="s">
        <v>613</v>
      </c>
      <c r="C349" s="480">
        <f t="shared" si="25"/>
        <v>0</v>
      </c>
      <c r="D349" s="480">
        <f t="shared" si="25"/>
        <v>0</v>
      </c>
      <c r="E349" s="480">
        <f t="shared" si="25"/>
        <v>0</v>
      </c>
      <c r="F349" s="480">
        <f t="shared" si="25"/>
        <v>0</v>
      </c>
      <c r="G349" s="481">
        <f t="shared" si="25"/>
        <v>0</v>
      </c>
    </row>
    <row r="350" spans="1:7" s="74" customFormat="1" ht="10.5" customHeight="1">
      <c r="A350" s="476"/>
      <c r="B350" s="477" t="s">
        <v>614</v>
      </c>
      <c r="C350" s="480">
        <f>SUM(C348:C349)</f>
        <v>0</v>
      </c>
      <c r="D350" s="480">
        <f>SUM(D348:D349)</f>
        <v>0</v>
      </c>
      <c r="E350" s="480">
        <f>SUM(E348:E349)</f>
        <v>0</v>
      </c>
      <c r="F350" s="480">
        <f>SUM(F348:F349)</f>
        <v>0</v>
      </c>
      <c r="G350" s="481">
        <f>SUM(G348:G349)</f>
        <v>0</v>
      </c>
    </row>
    <row r="351" spans="1:7" s="74" customFormat="1" ht="10.5" customHeight="1">
      <c r="A351" s="476"/>
      <c r="B351" s="477" t="s">
        <v>615</v>
      </c>
      <c r="C351" s="480">
        <f>C347-C350</f>
        <v>0</v>
      </c>
      <c r="D351" s="480">
        <f>D347-D350</f>
        <v>0</v>
      </c>
      <c r="E351" s="480">
        <f>E347-E350</f>
        <v>0</v>
      </c>
      <c r="F351" s="480">
        <f>F347-F350</f>
        <v>0</v>
      </c>
      <c r="G351" s="481">
        <f>G347-G350</f>
        <v>0</v>
      </c>
    </row>
    <row r="352" spans="1:7" s="74" customFormat="1" ht="10.5" customHeight="1">
      <c r="A352" s="476"/>
      <c r="B352" s="477" t="s">
        <v>616</v>
      </c>
      <c r="C352" s="480">
        <f>C405+C458</f>
        <v>0</v>
      </c>
      <c r="D352" s="480">
        <f>D405+D458</f>
        <v>0</v>
      </c>
      <c r="E352" s="480">
        <f>E405+E458</f>
        <v>0</v>
      </c>
      <c r="F352" s="480">
        <f>F405+F458</f>
        <v>0</v>
      </c>
      <c r="G352" s="481">
        <f>G405+G458</f>
        <v>0</v>
      </c>
    </row>
    <row r="353" spans="1:7" s="74" customFormat="1" ht="10.5" customHeight="1">
      <c r="A353" s="484"/>
      <c r="B353" s="368" t="s">
        <v>617</v>
      </c>
      <c r="C353" s="485" t="e">
        <f>C351/C352</f>
        <v>#DIV/0!</v>
      </c>
      <c r="D353" s="485" t="e">
        <f>D351/D352</f>
        <v>#DIV/0!</v>
      </c>
      <c r="E353" s="485" t="e">
        <f>E351/E352</f>
        <v>#DIV/0!</v>
      </c>
      <c r="F353" s="485" t="e">
        <f>F351/F352</f>
        <v>#DIV/0!</v>
      </c>
      <c r="G353" s="486" t="e">
        <f>G351/G352</f>
        <v>#DIV/0!</v>
      </c>
    </row>
    <row r="354" spans="1:7" s="74" customFormat="1" ht="10.5" customHeight="1">
      <c r="A354" s="476"/>
      <c r="B354" s="477" t="s">
        <v>609</v>
      </c>
      <c r="C354" s="478">
        <f t="shared" ref="C354:G355" si="26">C407+C460</f>
        <v>0</v>
      </c>
      <c r="D354" s="478">
        <f t="shared" si="26"/>
        <v>0</v>
      </c>
      <c r="E354" s="478">
        <f t="shared" si="26"/>
        <v>0</v>
      </c>
      <c r="F354" s="478">
        <f t="shared" si="26"/>
        <v>0</v>
      </c>
      <c r="G354" s="479">
        <f t="shared" si="26"/>
        <v>0</v>
      </c>
    </row>
    <row r="355" spans="1:7" s="74" customFormat="1" ht="10.5" customHeight="1">
      <c r="A355" s="476"/>
      <c r="B355" s="477" t="s">
        <v>610</v>
      </c>
      <c r="C355" s="480">
        <f t="shared" si="26"/>
        <v>0</v>
      </c>
      <c r="D355" s="480">
        <f t="shared" si="26"/>
        <v>0</v>
      </c>
      <c r="E355" s="480">
        <f t="shared" si="26"/>
        <v>0</v>
      </c>
      <c r="F355" s="480">
        <f t="shared" si="26"/>
        <v>0</v>
      </c>
      <c r="G355" s="481">
        <f t="shared" si="26"/>
        <v>0</v>
      </c>
    </row>
    <row r="356" spans="1:7" s="74" customFormat="1" ht="10.5" customHeight="1">
      <c r="A356" s="476"/>
      <c r="B356" s="477" t="s">
        <v>611</v>
      </c>
      <c r="C356" s="480">
        <f>SUM(C354:C355)</f>
        <v>0</v>
      </c>
      <c r="D356" s="480">
        <f>SUM(D354:D355)</f>
        <v>0</v>
      </c>
      <c r="E356" s="480">
        <f>SUM(E354:E355)</f>
        <v>0</v>
      </c>
      <c r="F356" s="480">
        <f>SUM(F354:F355)</f>
        <v>0</v>
      </c>
      <c r="G356" s="481">
        <f>SUM(G354:G355)</f>
        <v>0</v>
      </c>
    </row>
    <row r="357" spans="1:7" s="74" customFormat="1" ht="10.5" customHeight="1">
      <c r="A357" s="482" t="s">
        <v>197</v>
      </c>
      <c r="B357" s="477" t="s">
        <v>612</v>
      </c>
      <c r="C357" s="480">
        <f t="shared" ref="C357:G358" si="27">C410+C463</f>
        <v>0</v>
      </c>
      <c r="D357" s="480">
        <f t="shared" si="27"/>
        <v>0</v>
      </c>
      <c r="E357" s="480">
        <f t="shared" si="27"/>
        <v>0</v>
      </c>
      <c r="F357" s="480">
        <f t="shared" si="27"/>
        <v>0</v>
      </c>
      <c r="G357" s="481">
        <f t="shared" si="27"/>
        <v>0</v>
      </c>
    </row>
    <row r="358" spans="1:7" s="74" customFormat="1" ht="10.5" customHeight="1">
      <c r="A358" s="483" t="s">
        <v>537</v>
      </c>
      <c r="B358" s="477" t="s">
        <v>613</v>
      </c>
      <c r="C358" s="480">
        <f t="shared" si="27"/>
        <v>0</v>
      </c>
      <c r="D358" s="480">
        <f t="shared" si="27"/>
        <v>0</v>
      </c>
      <c r="E358" s="480">
        <f t="shared" si="27"/>
        <v>0</v>
      </c>
      <c r="F358" s="480">
        <f t="shared" si="27"/>
        <v>0</v>
      </c>
      <c r="G358" s="481">
        <f t="shared" si="27"/>
        <v>0</v>
      </c>
    </row>
    <row r="359" spans="1:7" s="74" customFormat="1" ht="10.5" customHeight="1">
      <c r="A359" s="476"/>
      <c r="B359" s="477" t="s">
        <v>614</v>
      </c>
      <c r="C359" s="480">
        <f>SUM(C357:C358)</f>
        <v>0</v>
      </c>
      <c r="D359" s="480">
        <f>SUM(D357:D358)</f>
        <v>0</v>
      </c>
      <c r="E359" s="480">
        <f>SUM(E357:E358)</f>
        <v>0</v>
      </c>
      <c r="F359" s="480">
        <f>SUM(F357:F358)</f>
        <v>0</v>
      </c>
      <c r="G359" s="481">
        <f>SUM(G357:G358)</f>
        <v>0</v>
      </c>
    </row>
    <row r="360" spans="1:7" s="74" customFormat="1" ht="10.5" customHeight="1">
      <c r="A360" s="476"/>
      <c r="B360" s="477" t="s">
        <v>615</v>
      </c>
      <c r="C360" s="480">
        <f>C356-C359</f>
        <v>0</v>
      </c>
      <c r="D360" s="480">
        <f>D356-D359</f>
        <v>0</v>
      </c>
      <c r="E360" s="480">
        <f>E356-E359</f>
        <v>0</v>
      </c>
      <c r="F360" s="480">
        <f>F356-F359</f>
        <v>0</v>
      </c>
      <c r="G360" s="481">
        <f>G356-G359</f>
        <v>0</v>
      </c>
    </row>
    <row r="361" spans="1:7" s="74" customFormat="1" ht="10.5" customHeight="1">
      <c r="A361" s="476"/>
      <c r="B361" s="477" t="s">
        <v>616</v>
      </c>
      <c r="C361" s="480">
        <f>C414+C467</f>
        <v>0</v>
      </c>
      <c r="D361" s="480">
        <f>D414+D467</f>
        <v>0</v>
      </c>
      <c r="E361" s="480">
        <f>E414+E467</f>
        <v>0</v>
      </c>
      <c r="F361" s="480">
        <f>F414+F467</f>
        <v>0</v>
      </c>
      <c r="G361" s="481">
        <f>G414+G467</f>
        <v>0</v>
      </c>
    </row>
    <row r="362" spans="1:7" s="74" customFormat="1" ht="10.5" customHeight="1">
      <c r="A362" s="484"/>
      <c r="B362" s="368" t="s">
        <v>617</v>
      </c>
      <c r="C362" s="485" t="e">
        <f>C360/C361</f>
        <v>#DIV/0!</v>
      </c>
      <c r="D362" s="485" t="e">
        <f>D360/D361</f>
        <v>#DIV/0!</v>
      </c>
      <c r="E362" s="485" t="e">
        <f>E360/E361</f>
        <v>#DIV/0!</v>
      </c>
      <c r="F362" s="485" t="e">
        <f>F360/F361</f>
        <v>#DIV/0!</v>
      </c>
      <c r="G362" s="486" t="e">
        <f>G360/G361</f>
        <v>#DIV/0!</v>
      </c>
    </row>
    <row r="363" spans="1:7" s="74" customFormat="1" ht="10.5" customHeight="1">
      <c r="A363" s="476"/>
      <c r="B363" s="477" t="s">
        <v>609</v>
      </c>
      <c r="C363" s="478">
        <f t="shared" ref="C363:G364" si="28">C416+C469</f>
        <v>0</v>
      </c>
      <c r="D363" s="478">
        <f t="shared" si="28"/>
        <v>0</v>
      </c>
      <c r="E363" s="478">
        <f t="shared" si="28"/>
        <v>0</v>
      </c>
      <c r="F363" s="478">
        <f t="shared" si="28"/>
        <v>0</v>
      </c>
      <c r="G363" s="479">
        <f t="shared" si="28"/>
        <v>0</v>
      </c>
    </row>
    <row r="364" spans="1:7" s="74" customFormat="1" ht="10.5" customHeight="1">
      <c r="A364" s="476"/>
      <c r="B364" s="477" t="s">
        <v>610</v>
      </c>
      <c r="C364" s="480">
        <f t="shared" si="28"/>
        <v>0</v>
      </c>
      <c r="D364" s="480">
        <f t="shared" si="28"/>
        <v>0</v>
      </c>
      <c r="E364" s="480">
        <f t="shared" si="28"/>
        <v>0</v>
      </c>
      <c r="F364" s="480">
        <f t="shared" si="28"/>
        <v>0</v>
      </c>
      <c r="G364" s="481">
        <f t="shared" si="28"/>
        <v>0</v>
      </c>
    </row>
    <row r="365" spans="1:7" s="74" customFormat="1" ht="10.5" customHeight="1">
      <c r="A365" s="476"/>
      <c r="B365" s="477" t="s">
        <v>611</v>
      </c>
      <c r="C365" s="480">
        <f>SUM(C363:C364)</f>
        <v>0</v>
      </c>
      <c r="D365" s="480">
        <f>SUM(D363:D364)</f>
        <v>0</v>
      </c>
      <c r="E365" s="480">
        <f>SUM(E363:E364)</f>
        <v>0</v>
      </c>
      <c r="F365" s="480">
        <f>SUM(F363:F364)</f>
        <v>0</v>
      </c>
      <c r="G365" s="481">
        <f>SUM(G363:G364)</f>
        <v>0</v>
      </c>
    </row>
    <row r="366" spans="1:7" s="74" customFormat="1" ht="10.5" customHeight="1">
      <c r="A366" s="482" t="s">
        <v>197</v>
      </c>
      <c r="B366" s="477" t="s">
        <v>612</v>
      </c>
      <c r="C366" s="480">
        <f t="shared" ref="C366:G367" si="29">C419+C472</f>
        <v>0</v>
      </c>
      <c r="D366" s="480">
        <f t="shared" si="29"/>
        <v>0</v>
      </c>
      <c r="E366" s="480">
        <f t="shared" si="29"/>
        <v>0</v>
      </c>
      <c r="F366" s="480">
        <f t="shared" si="29"/>
        <v>0</v>
      </c>
      <c r="G366" s="481">
        <f t="shared" si="29"/>
        <v>0</v>
      </c>
    </row>
    <row r="367" spans="1:7" s="74" customFormat="1" ht="10.5" customHeight="1">
      <c r="A367" s="483" t="s">
        <v>537</v>
      </c>
      <c r="B367" s="477" t="s">
        <v>613</v>
      </c>
      <c r="C367" s="480">
        <f t="shared" si="29"/>
        <v>0</v>
      </c>
      <c r="D367" s="480">
        <f t="shared" si="29"/>
        <v>0</v>
      </c>
      <c r="E367" s="480">
        <f t="shared" si="29"/>
        <v>0</v>
      </c>
      <c r="F367" s="480">
        <f t="shared" si="29"/>
        <v>0</v>
      </c>
      <c r="G367" s="481">
        <f t="shared" si="29"/>
        <v>0</v>
      </c>
    </row>
    <row r="368" spans="1:7" s="74" customFormat="1" ht="10.5" customHeight="1">
      <c r="A368" s="476"/>
      <c r="B368" s="477" t="s">
        <v>614</v>
      </c>
      <c r="C368" s="480">
        <f>SUM(C366:C367)</f>
        <v>0</v>
      </c>
      <c r="D368" s="480">
        <f>SUM(D366:D367)</f>
        <v>0</v>
      </c>
      <c r="E368" s="480">
        <f>SUM(E366:E367)</f>
        <v>0</v>
      </c>
      <c r="F368" s="480">
        <f>SUM(F366:F367)</f>
        <v>0</v>
      </c>
      <c r="G368" s="481">
        <f>SUM(G366:G367)</f>
        <v>0</v>
      </c>
    </row>
    <row r="369" spans="1:7" s="74" customFormat="1" ht="10.5" customHeight="1">
      <c r="A369" s="476"/>
      <c r="B369" s="477" t="s">
        <v>615</v>
      </c>
      <c r="C369" s="480">
        <f>C365-C368</f>
        <v>0</v>
      </c>
      <c r="D369" s="480">
        <f>D365-D368</f>
        <v>0</v>
      </c>
      <c r="E369" s="480">
        <f>E365-E368</f>
        <v>0</v>
      </c>
      <c r="F369" s="480">
        <f>F365-F368</f>
        <v>0</v>
      </c>
      <c r="G369" s="481">
        <f>G365-G368</f>
        <v>0</v>
      </c>
    </row>
    <row r="370" spans="1:7" s="74" customFormat="1" ht="10.5" customHeight="1">
      <c r="A370" s="476"/>
      <c r="B370" s="477" t="s">
        <v>616</v>
      </c>
      <c r="C370" s="480">
        <f>C423+C476</f>
        <v>0</v>
      </c>
      <c r="D370" s="480">
        <f>D423+D476</f>
        <v>0</v>
      </c>
      <c r="E370" s="480">
        <f>E423+E476</f>
        <v>0</v>
      </c>
      <c r="F370" s="480">
        <f>F423+F476</f>
        <v>0</v>
      </c>
      <c r="G370" s="481">
        <f>G423+G476</f>
        <v>0</v>
      </c>
    </row>
    <row r="371" spans="1:7" s="74" customFormat="1" ht="10.5" customHeight="1" thickBot="1">
      <c r="A371" s="487"/>
      <c r="B371" s="488" t="s">
        <v>617</v>
      </c>
      <c r="C371" s="489" t="e">
        <f>C369/C370</f>
        <v>#DIV/0!</v>
      </c>
      <c r="D371" s="489" t="e">
        <f>D369/D370</f>
        <v>#DIV/0!</v>
      </c>
      <c r="E371" s="489" t="e">
        <f>E369/E370</f>
        <v>#DIV/0!</v>
      </c>
      <c r="F371" s="489" t="e">
        <f>F369/F370</f>
        <v>#DIV/0!</v>
      </c>
      <c r="G371" s="490" t="e">
        <f>G369/G370</f>
        <v>#DIV/0!</v>
      </c>
    </row>
    <row r="372" spans="1:7" ht="11.25" customHeight="1" thickTop="1">
      <c r="A372" s="145" t="s">
        <v>490</v>
      </c>
      <c r="B372" s="704" t="s">
        <v>603</v>
      </c>
      <c r="C372" s="704"/>
      <c r="D372" s="704"/>
      <c r="E372" s="704"/>
      <c r="F372" s="704"/>
      <c r="G372" s="704"/>
    </row>
    <row r="373" spans="1:7" ht="11.25" customHeight="1">
      <c r="A373" s="145" t="s">
        <v>491</v>
      </c>
      <c r="B373" s="125" t="s">
        <v>18</v>
      </c>
      <c r="D373" s="146" t="s">
        <v>19</v>
      </c>
      <c r="E373" s="72" t="s">
        <v>20</v>
      </c>
    </row>
    <row r="374" spans="1:7" ht="18" customHeight="1">
      <c r="A374" s="146" t="s">
        <v>604</v>
      </c>
    </row>
    <row r="375" spans="1:7" ht="11.1" customHeight="1">
      <c r="B375" s="146" t="s">
        <v>605</v>
      </c>
    </row>
    <row r="376" spans="1:7" ht="15" customHeight="1" thickBot="1">
      <c r="A376" s="317" t="s">
        <v>624</v>
      </c>
      <c r="B376" s="126"/>
      <c r="C376" s="317"/>
    </row>
    <row r="377" spans="1:7" s="122" customFormat="1" ht="15.75" customHeight="1" thickTop="1">
      <c r="A377" s="723" t="s">
        <v>607</v>
      </c>
      <c r="B377" s="726" t="s">
        <v>557</v>
      </c>
      <c r="C377" s="729" t="s">
        <v>558</v>
      </c>
      <c r="D377" s="730"/>
      <c r="E377" s="730"/>
      <c r="F377" s="730"/>
      <c r="G377" s="731"/>
    </row>
    <row r="378" spans="1:7" s="122" customFormat="1" ht="11.1" customHeight="1">
      <c r="A378" s="724"/>
      <c r="B378" s="727"/>
      <c r="C378" s="472" t="s">
        <v>197</v>
      </c>
      <c r="D378" s="472" t="s">
        <v>197</v>
      </c>
      <c r="E378" s="472" t="s">
        <v>197</v>
      </c>
      <c r="F378" s="472" t="s">
        <v>197</v>
      </c>
      <c r="G378" s="473" t="s">
        <v>197</v>
      </c>
    </row>
    <row r="379" spans="1:7" s="122" customFormat="1" ht="11.1" customHeight="1">
      <c r="A379" s="725"/>
      <c r="B379" s="728"/>
      <c r="C379" s="474" t="s">
        <v>608</v>
      </c>
      <c r="D379" s="474" t="s">
        <v>608</v>
      </c>
      <c r="E379" s="474" t="s">
        <v>608</v>
      </c>
      <c r="F379" s="474" t="s">
        <v>608</v>
      </c>
      <c r="G379" s="475" t="s">
        <v>608</v>
      </c>
    </row>
    <row r="380" spans="1:7" s="74" customFormat="1" ht="10.5" customHeight="1">
      <c r="A380" s="476"/>
      <c r="B380" s="477" t="s">
        <v>609</v>
      </c>
      <c r="C380" s="491">
        <v>0</v>
      </c>
      <c r="D380" s="491">
        <v>0</v>
      </c>
      <c r="E380" s="491">
        <v>0</v>
      </c>
      <c r="F380" s="491">
        <v>0</v>
      </c>
      <c r="G380" s="458">
        <v>0</v>
      </c>
    </row>
    <row r="381" spans="1:7" s="74" customFormat="1" ht="10.5" customHeight="1">
      <c r="A381" s="476"/>
      <c r="B381" s="477" t="s">
        <v>610</v>
      </c>
      <c r="C381" s="491">
        <v>0</v>
      </c>
      <c r="D381" s="491">
        <v>0</v>
      </c>
      <c r="E381" s="491">
        <v>0</v>
      </c>
      <c r="F381" s="491">
        <v>0</v>
      </c>
      <c r="G381" s="459">
        <v>0</v>
      </c>
    </row>
    <row r="382" spans="1:7" s="74" customFormat="1" ht="10.5" customHeight="1">
      <c r="A382" s="476"/>
      <c r="B382" s="477" t="s">
        <v>611</v>
      </c>
      <c r="C382" s="480">
        <f>SUM(C380:C381)</f>
        <v>0</v>
      </c>
      <c r="D382" s="480">
        <f>SUM(D380:D381)</f>
        <v>0</v>
      </c>
      <c r="E382" s="480">
        <f>SUM(E380:E381)</f>
        <v>0</v>
      </c>
      <c r="F382" s="480">
        <f>SUM(F380:F381)</f>
        <v>0</v>
      </c>
      <c r="G382" s="481">
        <f>SUM(G380:G381)</f>
        <v>0</v>
      </c>
    </row>
    <row r="383" spans="1:7" s="74" customFormat="1" ht="10.5" customHeight="1">
      <c r="A383" s="482" t="s">
        <v>197</v>
      </c>
      <c r="B383" s="477" t="s">
        <v>612</v>
      </c>
      <c r="C383" s="491">
        <v>0</v>
      </c>
      <c r="D383" s="491">
        <v>0</v>
      </c>
      <c r="E383" s="491">
        <v>0</v>
      </c>
      <c r="F383" s="491">
        <v>0</v>
      </c>
      <c r="G383" s="459">
        <v>0</v>
      </c>
    </row>
    <row r="384" spans="1:7" s="74" customFormat="1" ht="10.5" customHeight="1">
      <c r="A384" s="483" t="s">
        <v>537</v>
      </c>
      <c r="B384" s="477" t="s">
        <v>613</v>
      </c>
      <c r="C384" s="491">
        <v>0</v>
      </c>
      <c r="D384" s="491">
        <v>0</v>
      </c>
      <c r="E384" s="491">
        <v>0</v>
      </c>
      <c r="F384" s="491">
        <v>0</v>
      </c>
      <c r="G384" s="459">
        <v>0</v>
      </c>
    </row>
    <row r="385" spans="1:7" s="74" customFormat="1" ht="10.5" customHeight="1">
      <c r="A385" s="476"/>
      <c r="B385" s="477" t="s">
        <v>614</v>
      </c>
      <c r="C385" s="480">
        <f>SUM(C383:C384)</f>
        <v>0</v>
      </c>
      <c r="D385" s="480">
        <f>SUM(D383:D384)</f>
        <v>0</v>
      </c>
      <c r="E385" s="480">
        <f>SUM(E383:E384)</f>
        <v>0</v>
      </c>
      <c r="F385" s="480">
        <f>SUM(F383:F384)</f>
        <v>0</v>
      </c>
      <c r="G385" s="481">
        <f>SUM(G383:G384)</f>
        <v>0</v>
      </c>
    </row>
    <row r="386" spans="1:7" s="74" customFormat="1" ht="10.5" customHeight="1">
      <c r="A386" s="476"/>
      <c r="B386" s="477" t="s">
        <v>615</v>
      </c>
      <c r="C386" s="480">
        <f>C382-C385</f>
        <v>0</v>
      </c>
      <c r="D386" s="480">
        <f>D382-D385</f>
        <v>0</v>
      </c>
      <c r="E386" s="480">
        <f>E382-E385</f>
        <v>0</v>
      </c>
      <c r="F386" s="480">
        <f>F382-F385</f>
        <v>0</v>
      </c>
      <c r="G386" s="481">
        <f>G382-G385</f>
        <v>0</v>
      </c>
    </row>
    <row r="387" spans="1:7" s="74" customFormat="1" ht="10.5" customHeight="1">
      <c r="A387" s="476"/>
      <c r="B387" s="477" t="s">
        <v>616</v>
      </c>
      <c r="C387" s="491">
        <v>0</v>
      </c>
      <c r="D387" s="491">
        <v>0</v>
      </c>
      <c r="E387" s="491">
        <v>0</v>
      </c>
      <c r="F387" s="491">
        <v>0</v>
      </c>
      <c r="G387" s="459">
        <v>0</v>
      </c>
    </row>
    <row r="388" spans="1:7" s="74" customFormat="1" ht="10.5" customHeight="1">
      <c r="A388" s="484"/>
      <c r="B388" s="368" t="s">
        <v>617</v>
      </c>
      <c r="C388" s="485" t="e">
        <f>C386/C387</f>
        <v>#DIV/0!</v>
      </c>
      <c r="D388" s="485" t="e">
        <f>D386/D387</f>
        <v>#DIV/0!</v>
      </c>
      <c r="E388" s="485" t="e">
        <f>E386/E387</f>
        <v>#DIV/0!</v>
      </c>
      <c r="F388" s="485" t="e">
        <f>F386/F387</f>
        <v>#DIV/0!</v>
      </c>
      <c r="G388" s="486" t="e">
        <f>G386/G387</f>
        <v>#DIV/0!</v>
      </c>
    </row>
    <row r="389" spans="1:7" s="74" customFormat="1" ht="10.5" customHeight="1">
      <c r="A389" s="476"/>
      <c r="B389" s="477" t="s">
        <v>609</v>
      </c>
      <c r="C389" s="491">
        <v>0</v>
      </c>
      <c r="D389" s="491">
        <v>0</v>
      </c>
      <c r="E389" s="491">
        <v>0</v>
      </c>
      <c r="F389" s="491">
        <v>0</v>
      </c>
      <c r="G389" s="458">
        <v>0</v>
      </c>
    </row>
    <row r="390" spans="1:7" s="74" customFormat="1" ht="10.5" customHeight="1">
      <c r="A390" s="476"/>
      <c r="B390" s="477" t="s">
        <v>610</v>
      </c>
      <c r="C390" s="491">
        <v>0</v>
      </c>
      <c r="D390" s="491">
        <v>0</v>
      </c>
      <c r="E390" s="491">
        <v>0</v>
      </c>
      <c r="F390" s="491">
        <v>0</v>
      </c>
      <c r="G390" s="459">
        <v>0</v>
      </c>
    </row>
    <row r="391" spans="1:7" s="74" customFormat="1" ht="10.5" customHeight="1">
      <c r="A391" s="476"/>
      <c r="B391" s="477" t="s">
        <v>611</v>
      </c>
      <c r="C391" s="480">
        <f>SUM(C389:C390)</f>
        <v>0</v>
      </c>
      <c r="D391" s="480">
        <f>SUM(D389:D390)</f>
        <v>0</v>
      </c>
      <c r="E391" s="480">
        <f>SUM(E389:E390)</f>
        <v>0</v>
      </c>
      <c r="F391" s="480">
        <f>SUM(F389:F390)</f>
        <v>0</v>
      </c>
      <c r="G391" s="481">
        <f>SUM(G389:G390)</f>
        <v>0</v>
      </c>
    </row>
    <row r="392" spans="1:7" s="74" customFormat="1" ht="10.5" customHeight="1">
      <c r="A392" s="482" t="s">
        <v>197</v>
      </c>
      <c r="B392" s="477" t="s">
        <v>612</v>
      </c>
      <c r="C392" s="491">
        <v>0</v>
      </c>
      <c r="D392" s="491">
        <v>0</v>
      </c>
      <c r="E392" s="491">
        <v>0</v>
      </c>
      <c r="F392" s="491">
        <v>0</v>
      </c>
      <c r="G392" s="459">
        <v>0</v>
      </c>
    </row>
    <row r="393" spans="1:7" s="74" customFormat="1" ht="10.5" customHeight="1">
      <c r="A393" s="483" t="s">
        <v>537</v>
      </c>
      <c r="B393" s="477" t="s">
        <v>613</v>
      </c>
      <c r="C393" s="491">
        <v>0</v>
      </c>
      <c r="D393" s="491">
        <v>0</v>
      </c>
      <c r="E393" s="491">
        <v>0</v>
      </c>
      <c r="F393" s="491">
        <v>0</v>
      </c>
      <c r="G393" s="459">
        <v>0</v>
      </c>
    </row>
    <row r="394" spans="1:7" s="74" customFormat="1" ht="10.5" customHeight="1">
      <c r="A394" s="476"/>
      <c r="B394" s="477" t="s">
        <v>614</v>
      </c>
      <c r="C394" s="480">
        <f>SUM(C392:C393)</f>
        <v>0</v>
      </c>
      <c r="D394" s="480">
        <f>SUM(D392:D393)</f>
        <v>0</v>
      </c>
      <c r="E394" s="480">
        <f>SUM(E392:E393)</f>
        <v>0</v>
      </c>
      <c r="F394" s="480">
        <f>SUM(F392:F393)</f>
        <v>0</v>
      </c>
      <c r="G394" s="481">
        <f>SUM(G392:G393)</f>
        <v>0</v>
      </c>
    </row>
    <row r="395" spans="1:7" s="74" customFormat="1" ht="10.5" customHeight="1">
      <c r="A395" s="476"/>
      <c r="B395" s="477" t="s">
        <v>615</v>
      </c>
      <c r="C395" s="480">
        <f>C391-C394</f>
        <v>0</v>
      </c>
      <c r="D395" s="480">
        <f>D391-D394</f>
        <v>0</v>
      </c>
      <c r="E395" s="480">
        <f>E391-E394</f>
        <v>0</v>
      </c>
      <c r="F395" s="480">
        <f>F391-F394</f>
        <v>0</v>
      </c>
      <c r="G395" s="481">
        <f>G391-G394</f>
        <v>0</v>
      </c>
    </row>
    <row r="396" spans="1:7" s="74" customFormat="1" ht="10.5" customHeight="1">
      <c r="A396" s="476"/>
      <c r="B396" s="477" t="s">
        <v>616</v>
      </c>
      <c r="C396" s="491">
        <v>0</v>
      </c>
      <c r="D396" s="491">
        <v>0</v>
      </c>
      <c r="E396" s="491">
        <v>0</v>
      </c>
      <c r="F396" s="491">
        <v>0</v>
      </c>
      <c r="G396" s="459">
        <v>0</v>
      </c>
    </row>
    <row r="397" spans="1:7" s="74" customFormat="1" ht="10.5" customHeight="1">
      <c r="A397" s="484"/>
      <c r="B397" s="368" t="s">
        <v>617</v>
      </c>
      <c r="C397" s="485" t="e">
        <f>C395/C396</f>
        <v>#DIV/0!</v>
      </c>
      <c r="D397" s="485" t="e">
        <f>D395/D396</f>
        <v>#DIV/0!</v>
      </c>
      <c r="E397" s="485" t="e">
        <f>E395/E396</f>
        <v>#DIV/0!</v>
      </c>
      <c r="F397" s="485" t="e">
        <f>F395/F396</f>
        <v>#DIV/0!</v>
      </c>
      <c r="G397" s="486" t="e">
        <f>G395/G396</f>
        <v>#DIV/0!</v>
      </c>
    </row>
    <row r="398" spans="1:7" s="74" customFormat="1" ht="10.5" customHeight="1">
      <c r="A398" s="476"/>
      <c r="B398" s="477" t="s">
        <v>609</v>
      </c>
      <c r="C398" s="491">
        <v>0</v>
      </c>
      <c r="D398" s="491">
        <v>0</v>
      </c>
      <c r="E398" s="491">
        <v>0</v>
      </c>
      <c r="F398" s="491">
        <v>0</v>
      </c>
      <c r="G398" s="458">
        <v>0</v>
      </c>
    </row>
    <row r="399" spans="1:7" s="74" customFormat="1" ht="10.5" customHeight="1">
      <c r="A399" s="476"/>
      <c r="B399" s="477" t="s">
        <v>610</v>
      </c>
      <c r="C399" s="491">
        <v>0</v>
      </c>
      <c r="D399" s="491">
        <v>0</v>
      </c>
      <c r="E399" s="491">
        <v>0</v>
      </c>
      <c r="F399" s="491">
        <v>0</v>
      </c>
      <c r="G399" s="459">
        <v>0</v>
      </c>
    </row>
    <row r="400" spans="1:7" s="74" customFormat="1" ht="10.5" customHeight="1">
      <c r="A400" s="476"/>
      <c r="B400" s="477" t="s">
        <v>611</v>
      </c>
      <c r="C400" s="480">
        <f>SUM(C398:C399)</f>
        <v>0</v>
      </c>
      <c r="D400" s="480">
        <f>SUM(D398:D399)</f>
        <v>0</v>
      </c>
      <c r="E400" s="480">
        <f>SUM(E398:E399)</f>
        <v>0</v>
      </c>
      <c r="F400" s="480">
        <f>SUM(F398:F399)</f>
        <v>0</v>
      </c>
      <c r="G400" s="481">
        <f>SUM(G398:G399)</f>
        <v>0</v>
      </c>
    </row>
    <row r="401" spans="1:7" s="74" customFormat="1" ht="10.5" customHeight="1">
      <c r="A401" s="482" t="s">
        <v>197</v>
      </c>
      <c r="B401" s="477" t="s">
        <v>612</v>
      </c>
      <c r="C401" s="491">
        <v>0</v>
      </c>
      <c r="D401" s="491">
        <v>0</v>
      </c>
      <c r="E401" s="491">
        <v>0</v>
      </c>
      <c r="F401" s="491">
        <v>0</v>
      </c>
      <c r="G401" s="459">
        <v>0</v>
      </c>
    </row>
    <row r="402" spans="1:7" s="74" customFormat="1" ht="10.5" customHeight="1">
      <c r="A402" s="483" t="s">
        <v>537</v>
      </c>
      <c r="B402" s="477" t="s">
        <v>613</v>
      </c>
      <c r="C402" s="491">
        <v>0</v>
      </c>
      <c r="D402" s="491">
        <v>0</v>
      </c>
      <c r="E402" s="491">
        <v>0</v>
      </c>
      <c r="F402" s="491">
        <v>0</v>
      </c>
      <c r="G402" s="459">
        <v>0</v>
      </c>
    </row>
    <row r="403" spans="1:7" s="74" customFormat="1" ht="10.5" customHeight="1">
      <c r="A403" s="476"/>
      <c r="B403" s="477" t="s">
        <v>614</v>
      </c>
      <c r="C403" s="480">
        <f>SUM(C401:C402)</f>
        <v>0</v>
      </c>
      <c r="D403" s="480">
        <f>SUM(D401:D402)</f>
        <v>0</v>
      </c>
      <c r="E403" s="480">
        <f>SUM(E401:E402)</f>
        <v>0</v>
      </c>
      <c r="F403" s="480">
        <f>SUM(F401:F402)</f>
        <v>0</v>
      </c>
      <c r="G403" s="481">
        <f>SUM(G401:G402)</f>
        <v>0</v>
      </c>
    </row>
    <row r="404" spans="1:7" s="74" customFormat="1" ht="10.5" customHeight="1">
      <c r="A404" s="476"/>
      <c r="B404" s="477" t="s">
        <v>615</v>
      </c>
      <c r="C404" s="480">
        <f>C400-C403</f>
        <v>0</v>
      </c>
      <c r="D404" s="480">
        <f>D400-D403</f>
        <v>0</v>
      </c>
      <c r="E404" s="480">
        <f>E400-E403</f>
        <v>0</v>
      </c>
      <c r="F404" s="480">
        <f>F400-F403</f>
        <v>0</v>
      </c>
      <c r="G404" s="481">
        <f>G400-G403</f>
        <v>0</v>
      </c>
    </row>
    <row r="405" spans="1:7" s="74" customFormat="1" ht="10.5" customHeight="1">
      <c r="A405" s="476"/>
      <c r="B405" s="477" t="s">
        <v>616</v>
      </c>
      <c r="C405" s="491">
        <v>0</v>
      </c>
      <c r="D405" s="491">
        <v>0</v>
      </c>
      <c r="E405" s="491">
        <v>0</v>
      </c>
      <c r="F405" s="491">
        <v>0</v>
      </c>
      <c r="G405" s="459">
        <v>0</v>
      </c>
    </row>
    <row r="406" spans="1:7" s="74" customFormat="1" ht="10.5" customHeight="1">
      <c r="A406" s="484"/>
      <c r="B406" s="368" t="s">
        <v>617</v>
      </c>
      <c r="C406" s="485" t="e">
        <f>C404/C405</f>
        <v>#DIV/0!</v>
      </c>
      <c r="D406" s="485" t="e">
        <f>D404/D405</f>
        <v>#DIV/0!</v>
      </c>
      <c r="E406" s="485" t="e">
        <f>E404/E405</f>
        <v>#DIV/0!</v>
      </c>
      <c r="F406" s="485" t="e">
        <f>F404/F405</f>
        <v>#DIV/0!</v>
      </c>
      <c r="G406" s="486" t="e">
        <f>G404/G405</f>
        <v>#DIV/0!</v>
      </c>
    </row>
    <row r="407" spans="1:7" s="74" customFormat="1" ht="10.5" customHeight="1">
      <c r="A407" s="476"/>
      <c r="B407" s="477" t="s">
        <v>609</v>
      </c>
      <c r="C407" s="491">
        <v>0</v>
      </c>
      <c r="D407" s="491">
        <v>0</v>
      </c>
      <c r="E407" s="491">
        <v>0</v>
      </c>
      <c r="F407" s="491">
        <v>0</v>
      </c>
      <c r="G407" s="458">
        <v>0</v>
      </c>
    </row>
    <row r="408" spans="1:7" s="74" customFormat="1" ht="10.5" customHeight="1">
      <c r="A408" s="476"/>
      <c r="B408" s="477" t="s">
        <v>610</v>
      </c>
      <c r="C408" s="491">
        <v>0</v>
      </c>
      <c r="D408" s="491">
        <v>0</v>
      </c>
      <c r="E408" s="491">
        <v>0</v>
      </c>
      <c r="F408" s="491">
        <v>0</v>
      </c>
      <c r="G408" s="459">
        <v>0</v>
      </c>
    </row>
    <row r="409" spans="1:7" s="74" customFormat="1" ht="10.5" customHeight="1">
      <c r="A409" s="476"/>
      <c r="B409" s="477" t="s">
        <v>611</v>
      </c>
      <c r="C409" s="480">
        <f>SUM(C407:C408)</f>
        <v>0</v>
      </c>
      <c r="D409" s="480">
        <f>SUM(D407:D408)</f>
        <v>0</v>
      </c>
      <c r="E409" s="480">
        <f>SUM(E407:E408)</f>
        <v>0</v>
      </c>
      <c r="F409" s="480">
        <f>SUM(F407:F408)</f>
        <v>0</v>
      </c>
      <c r="G409" s="481">
        <f>SUM(G407:G408)</f>
        <v>0</v>
      </c>
    </row>
    <row r="410" spans="1:7" s="74" customFormat="1" ht="10.5" customHeight="1">
      <c r="A410" s="482" t="s">
        <v>197</v>
      </c>
      <c r="B410" s="477" t="s">
        <v>612</v>
      </c>
      <c r="C410" s="491">
        <v>0</v>
      </c>
      <c r="D410" s="491">
        <v>0</v>
      </c>
      <c r="E410" s="491">
        <v>0</v>
      </c>
      <c r="F410" s="491">
        <v>0</v>
      </c>
      <c r="G410" s="459">
        <v>0</v>
      </c>
    </row>
    <row r="411" spans="1:7" s="74" customFormat="1" ht="10.5" customHeight="1">
      <c r="A411" s="483" t="s">
        <v>537</v>
      </c>
      <c r="B411" s="477" t="s">
        <v>613</v>
      </c>
      <c r="C411" s="491">
        <v>0</v>
      </c>
      <c r="D411" s="491">
        <v>0</v>
      </c>
      <c r="E411" s="491">
        <v>0</v>
      </c>
      <c r="F411" s="491">
        <v>0</v>
      </c>
      <c r="G411" s="459">
        <v>0</v>
      </c>
    </row>
    <row r="412" spans="1:7" s="74" customFormat="1" ht="10.5" customHeight="1">
      <c r="A412" s="476"/>
      <c r="B412" s="477" t="s">
        <v>614</v>
      </c>
      <c r="C412" s="480">
        <f>SUM(C410:C411)</f>
        <v>0</v>
      </c>
      <c r="D412" s="480">
        <f>SUM(D410:D411)</f>
        <v>0</v>
      </c>
      <c r="E412" s="480">
        <f>SUM(E410:E411)</f>
        <v>0</v>
      </c>
      <c r="F412" s="480">
        <f>SUM(F410:F411)</f>
        <v>0</v>
      </c>
      <c r="G412" s="481">
        <f>SUM(G410:G411)</f>
        <v>0</v>
      </c>
    </row>
    <row r="413" spans="1:7" s="74" customFormat="1" ht="10.5" customHeight="1">
      <c r="A413" s="476"/>
      <c r="B413" s="477" t="s">
        <v>615</v>
      </c>
      <c r="C413" s="480">
        <f>C409-C412</f>
        <v>0</v>
      </c>
      <c r="D413" s="480">
        <f>D409-D412</f>
        <v>0</v>
      </c>
      <c r="E413" s="480">
        <f>E409-E412</f>
        <v>0</v>
      </c>
      <c r="F413" s="480">
        <f>F409-F412</f>
        <v>0</v>
      </c>
      <c r="G413" s="481">
        <f>G409-G412</f>
        <v>0</v>
      </c>
    </row>
    <row r="414" spans="1:7" s="74" customFormat="1" ht="10.5" customHeight="1">
      <c r="A414" s="476"/>
      <c r="B414" s="477" t="s">
        <v>616</v>
      </c>
      <c r="C414" s="491">
        <v>0</v>
      </c>
      <c r="D414" s="491">
        <v>0</v>
      </c>
      <c r="E414" s="491">
        <v>0</v>
      </c>
      <c r="F414" s="491">
        <v>0</v>
      </c>
      <c r="G414" s="459">
        <v>0</v>
      </c>
    </row>
    <row r="415" spans="1:7" s="74" customFormat="1" ht="10.5" customHeight="1">
      <c r="A415" s="484"/>
      <c r="B415" s="368" t="s">
        <v>617</v>
      </c>
      <c r="C415" s="485" t="e">
        <f>C413/C414</f>
        <v>#DIV/0!</v>
      </c>
      <c r="D415" s="485" t="e">
        <f>D413/D414</f>
        <v>#DIV/0!</v>
      </c>
      <c r="E415" s="485" t="e">
        <f>E413/E414</f>
        <v>#DIV/0!</v>
      </c>
      <c r="F415" s="485" t="e">
        <f>F413/F414</f>
        <v>#DIV/0!</v>
      </c>
      <c r="G415" s="486" t="e">
        <f>G413/G414</f>
        <v>#DIV/0!</v>
      </c>
    </row>
    <row r="416" spans="1:7" s="74" customFormat="1" ht="10.5" customHeight="1">
      <c r="A416" s="476"/>
      <c r="B416" s="477" t="s">
        <v>609</v>
      </c>
      <c r="C416" s="491">
        <v>0</v>
      </c>
      <c r="D416" s="491">
        <v>0</v>
      </c>
      <c r="E416" s="491">
        <v>0</v>
      </c>
      <c r="F416" s="491">
        <v>0</v>
      </c>
      <c r="G416" s="458">
        <v>0</v>
      </c>
    </row>
    <row r="417" spans="1:7" s="74" customFormat="1" ht="10.5" customHeight="1">
      <c r="A417" s="476"/>
      <c r="B417" s="477" t="s">
        <v>610</v>
      </c>
      <c r="C417" s="491">
        <v>0</v>
      </c>
      <c r="D417" s="491">
        <v>0</v>
      </c>
      <c r="E417" s="491">
        <v>0</v>
      </c>
      <c r="F417" s="491">
        <v>0</v>
      </c>
      <c r="G417" s="459">
        <v>0</v>
      </c>
    </row>
    <row r="418" spans="1:7" s="74" customFormat="1" ht="10.5" customHeight="1">
      <c r="A418" s="476"/>
      <c r="B418" s="477" t="s">
        <v>611</v>
      </c>
      <c r="C418" s="480">
        <f>SUM(C416:C417)</f>
        <v>0</v>
      </c>
      <c r="D418" s="480">
        <f>SUM(D416:D417)</f>
        <v>0</v>
      </c>
      <c r="E418" s="480">
        <f>SUM(E416:E417)</f>
        <v>0</v>
      </c>
      <c r="F418" s="480">
        <f>SUM(F416:F417)</f>
        <v>0</v>
      </c>
      <c r="G418" s="481">
        <f>SUM(G416:G417)</f>
        <v>0</v>
      </c>
    </row>
    <row r="419" spans="1:7" s="74" customFormat="1" ht="10.5" customHeight="1">
      <c r="A419" s="482" t="s">
        <v>197</v>
      </c>
      <c r="B419" s="477" t="s">
        <v>612</v>
      </c>
      <c r="C419" s="491">
        <v>0</v>
      </c>
      <c r="D419" s="491">
        <v>0</v>
      </c>
      <c r="E419" s="491">
        <v>0</v>
      </c>
      <c r="F419" s="491">
        <v>0</v>
      </c>
      <c r="G419" s="459">
        <v>0</v>
      </c>
    </row>
    <row r="420" spans="1:7" s="74" customFormat="1" ht="10.5" customHeight="1">
      <c r="A420" s="483" t="s">
        <v>537</v>
      </c>
      <c r="B420" s="477" t="s">
        <v>613</v>
      </c>
      <c r="C420" s="491">
        <v>0</v>
      </c>
      <c r="D420" s="491">
        <v>0</v>
      </c>
      <c r="E420" s="491">
        <v>0</v>
      </c>
      <c r="F420" s="491">
        <v>0</v>
      </c>
      <c r="G420" s="459">
        <v>0</v>
      </c>
    </row>
    <row r="421" spans="1:7" s="74" customFormat="1" ht="10.5" customHeight="1">
      <c r="A421" s="476"/>
      <c r="B421" s="477" t="s">
        <v>614</v>
      </c>
      <c r="C421" s="480">
        <f>SUM(C419:C420)</f>
        <v>0</v>
      </c>
      <c r="D421" s="480">
        <f>SUM(D419:D420)</f>
        <v>0</v>
      </c>
      <c r="E421" s="480">
        <f>SUM(E419:E420)</f>
        <v>0</v>
      </c>
      <c r="F421" s="480">
        <f>SUM(F419:F420)</f>
        <v>0</v>
      </c>
      <c r="G421" s="481">
        <f>SUM(G419:G420)</f>
        <v>0</v>
      </c>
    </row>
    <row r="422" spans="1:7" s="74" customFormat="1" ht="10.5" customHeight="1">
      <c r="A422" s="476"/>
      <c r="B422" s="477" t="s">
        <v>615</v>
      </c>
      <c r="C422" s="480">
        <f>C418-C421</f>
        <v>0</v>
      </c>
      <c r="D422" s="480">
        <f>D418-D421</f>
        <v>0</v>
      </c>
      <c r="E422" s="480">
        <f>E418-E421</f>
        <v>0</v>
      </c>
      <c r="F422" s="480">
        <f>F418-F421</f>
        <v>0</v>
      </c>
      <c r="G422" s="481">
        <f>G418-G421</f>
        <v>0</v>
      </c>
    </row>
    <row r="423" spans="1:7" s="74" customFormat="1" ht="10.5" customHeight="1">
      <c r="A423" s="476"/>
      <c r="B423" s="477" t="s">
        <v>616</v>
      </c>
      <c r="C423" s="491">
        <v>0</v>
      </c>
      <c r="D423" s="491">
        <v>0</v>
      </c>
      <c r="E423" s="491">
        <v>0</v>
      </c>
      <c r="F423" s="491">
        <v>0</v>
      </c>
      <c r="G423" s="459">
        <v>0</v>
      </c>
    </row>
    <row r="424" spans="1:7" s="74" customFormat="1" ht="10.5" customHeight="1" thickBot="1">
      <c r="A424" s="487"/>
      <c r="B424" s="488" t="s">
        <v>617</v>
      </c>
      <c r="C424" s="489" t="e">
        <f>C422/C423</f>
        <v>#DIV/0!</v>
      </c>
      <c r="D424" s="489" t="e">
        <f>D422/D423</f>
        <v>#DIV/0!</v>
      </c>
      <c r="E424" s="489" t="e">
        <f>E422/E423</f>
        <v>#DIV/0!</v>
      </c>
      <c r="F424" s="489" t="e">
        <f>F422/F423</f>
        <v>#DIV/0!</v>
      </c>
      <c r="G424" s="490" t="e">
        <f>G422/G423</f>
        <v>#DIV/0!</v>
      </c>
    </row>
    <row r="425" spans="1:7" ht="11.25" customHeight="1" thickTop="1">
      <c r="A425" s="145" t="s">
        <v>490</v>
      </c>
      <c r="B425" s="704" t="s">
        <v>603</v>
      </c>
      <c r="C425" s="704"/>
      <c r="D425" s="704"/>
      <c r="E425" s="704"/>
      <c r="F425" s="704"/>
      <c r="G425" s="704"/>
    </row>
    <row r="426" spans="1:7" ht="11.25" customHeight="1">
      <c r="A426" s="145" t="s">
        <v>491</v>
      </c>
      <c r="B426" s="125" t="s">
        <v>18</v>
      </c>
      <c r="D426" s="146" t="s">
        <v>19</v>
      </c>
      <c r="E426" s="72" t="s">
        <v>20</v>
      </c>
    </row>
    <row r="427" spans="1:7" ht="18" customHeight="1">
      <c r="A427" s="146" t="s">
        <v>604</v>
      </c>
    </row>
    <row r="428" spans="1:7" ht="11.1" customHeight="1">
      <c r="B428" s="146" t="s">
        <v>605</v>
      </c>
    </row>
    <row r="429" spans="1:7" ht="15" thickBot="1">
      <c r="A429" s="317" t="s">
        <v>625</v>
      </c>
      <c r="B429" s="126"/>
      <c r="C429" s="317"/>
    </row>
    <row r="430" spans="1:7" ht="13.5" customHeight="1" thickTop="1">
      <c r="A430" s="723" t="s">
        <v>607</v>
      </c>
      <c r="B430" s="726" t="s">
        <v>557</v>
      </c>
      <c r="C430" s="729" t="s">
        <v>558</v>
      </c>
      <c r="D430" s="730"/>
      <c r="E430" s="730"/>
      <c r="F430" s="730"/>
      <c r="G430" s="731"/>
    </row>
    <row r="431" spans="1:7">
      <c r="A431" s="724"/>
      <c r="B431" s="727"/>
      <c r="C431" s="472" t="s">
        <v>197</v>
      </c>
      <c r="D431" s="472" t="s">
        <v>197</v>
      </c>
      <c r="E431" s="472" t="s">
        <v>197</v>
      </c>
      <c r="F431" s="472" t="s">
        <v>197</v>
      </c>
      <c r="G431" s="473" t="s">
        <v>197</v>
      </c>
    </row>
    <row r="432" spans="1:7">
      <c r="A432" s="725"/>
      <c r="B432" s="728"/>
      <c r="C432" s="474" t="s">
        <v>608</v>
      </c>
      <c r="D432" s="474" t="s">
        <v>608</v>
      </c>
      <c r="E432" s="474" t="s">
        <v>608</v>
      </c>
      <c r="F432" s="474" t="s">
        <v>608</v>
      </c>
      <c r="G432" s="475" t="s">
        <v>608</v>
      </c>
    </row>
    <row r="433" spans="1:7" ht="10.5" customHeight="1">
      <c r="A433" s="476"/>
      <c r="B433" s="477" t="s">
        <v>609</v>
      </c>
      <c r="C433" s="491">
        <v>0</v>
      </c>
      <c r="D433" s="491">
        <v>0</v>
      </c>
      <c r="E433" s="491">
        <v>0</v>
      </c>
      <c r="F433" s="491">
        <v>0</v>
      </c>
      <c r="G433" s="458">
        <v>0</v>
      </c>
    </row>
    <row r="434" spans="1:7" ht="10.5" customHeight="1">
      <c r="A434" s="476"/>
      <c r="B434" s="477" t="s">
        <v>610</v>
      </c>
      <c r="C434" s="491">
        <v>0</v>
      </c>
      <c r="D434" s="491">
        <v>0</v>
      </c>
      <c r="E434" s="491">
        <v>0</v>
      </c>
      <c r="F434" s="491">
        <v>0</v>
      </c>
      <c r="G434" s="459">
        <v>0</v>
      </c>
    </row>
    <row r="435" spans="1:7" ht="10.5" customHeight="1">
      <c r="A435" s="476"/>
      <c r="B435" s="477" t="s">
        <v>611</v>
      </c>
      <c r="C435" s="480">
        <f>SUM(C433:C434)</f>
        <v>0</v>
      </c>
      <c r="D435" s="480">
        <f>SUM(D433:D434)</f>
        <v>0</v>
      </c>
      <c r="E435" s="480">
        <f>SUM(E433:E434)</f>
        <v>0</v>
      </c>
      <c r="F435" s="480">
        <f>SUM(F433:F434)</f>
        <v>0</v>
      </c>
      <c r="G435" s="481">
        <f>SUM(G433:G434)</f>
        <v>0</v>
      </c>
    </row>
    <row r="436" spans="1:7" ht="10.5" customHeight="1">
      <c r="A436" s="482" t="s">
        <v>197</v>
      </c>
      <c r="B436" s="477" t="s">
        <v>612</v>
      </c>
      <c r="C436" s="491">
        <v>0</v>
      </c>
      <c r="D436" s="491">
        <v>0</v>
      </c>
      <c r="E436" s="491">
        <v>0</v>
      </c>
      <c r="F436" s="491">
        <v>0</v>
      </c>
      <c r="G436" s="459">
        <v>0</v>
      </c>
    </row>
    <row r="437" spans="1:7" ht="10.5" customHeight="1">
      <c r="A437" s="483" t="s">
        <v>537</v>
      </c>
      <c r="B437" s="477" t="s">
        <v>613</v>
      </c>
      <c r="C437" s="491">
        <v>0</v>
      </c>
      <c r="D437" s="491">
        <v>0</v>
      </c>
      <c r="E437" s="491">
        <v>0</v>
      </c>
      <c r="F437" s="491">
        <v>0</v>
      </c>
      <c r="G437" s="459">
        <v>0</v>
      </c>
    </row>
    <row r="438" spans="1:7" ht="10.5" customHeight="1">
      <c r="A438" s="476"/>
      <c r="B438" s="477" t="s">
        <v>614</v>
      </c>
      <c r="C438" s="480">
        <f>SUM(C436:C437)</f>
        <v>0</v>
      </c>
      <c r="D438" s="480">
        <f>SUM(D436:D437)</f>
        <v>0</v>
      </c>
      <c r="E438" s="480">
        <f>SUM(E436:E437)</f>
        <v>0</v>
      </c>
      <c r="F438" s="480">
        <f>SUM(F436:F437)</f>
        <v>0</v>
      </c>
      <c r="G438" s="481">
        <f>SUM(G436:G437)</f>
        <v>0</v>
      </c>
    </row>
    <row r="439" spans="1:7" ht="10.5" customHeight="1">
      <c r="A439" s="476"/>
      <c r="B439" s="477" t="s">
        <v>615</v>
      </c>
      <c r="C439" s="480">
        <f>C435-C438</f>
        <v>0</v>
      </c>
      <c r="D439" s="480">
        <f>D435-D438</f>
        <v>0</v>
      </c>
      <c r="E439" s="480">
        <f>E435-E438</f>
        <v>0</v>
      </c>
      <c r="F439" s="480">
        <f>F435-F438</f>
        <v>0</v>
      </c>
      <c r="G439" s="481">
        <f>G435-G438</f>
        <v>0</v>
      </c>
    </row>
    <row r="440" spans="1:7" ht="10.5" customHeight="1">
      <c r="A440" s="476"/>
      <c r="B440" s="477" t="s">
        <v>616</v>
      </c>
      <c r="C440" s="491">
        <v>0</v>
      </c>
      <c r="D440" s="491">
        <v>0</v>
      </c>
      <c r="E440" s="491">
        <v>0</v>
      </c>
      <c r="F440" s="491">
        <v>0</v>
      </c>
      <c r="G440" s="459">
        <v>0</v>
      </c>
    </row>
    <row r="441" spans="1:7" ht="10.5" customHeight="1">
      <c r="A441" s="484"/>
      <c r="B441" s="368" t="s">
        <v>617</v>
      </c>
      <c r="C441" s="485" t="e">
        <f>C439/C440</f>
        <v>#DIV/0!</v>
      </c>
      <c r="D441" s="485" t="e">
        <f>D439/D440</f>
        <v>#DIV/0!</v>
      </c>
      <c r="E441" s="485" t="e">
        <f>E439/E440</f>
        <v>#DIV/0!</v>
      </c>
      <c r="F441" s="485" t="e">
        <f>F439/F440</f>
        <v>#DIV/0!</v>
      </c>
      <c r="G441" s="486" t="e">
        <f>G439/G440</f>
        <v>#DIV/0!</v>
      </c>
    </row>
    <row r="442" spans="1:7" ht="10.5" customHeight="1">
      <c r="A442" s="476"/>
      <c r="B442" s="477" t="s">
        <v>609</v>
      </c>
      <c r="C442" s="491">
        <v>0</v>
      </c>
      <c r="D442" s="491">
        <v>0</v>
      </c>
      <c r="E442" s="491">
        <v>0</v>
      </c>
      <c r="F442" s="491">
        <v>0</v>
      </c>
      <c r="G442" s="458">
        <v>0</v>
      </c>
    </row>
    <row r="443" spans="1:7" ht="10.5" customHeight="1">
      <c r="A443" s="476"/>
      <c r="B443" s="477" t="s">
        <v>610</v>
      </c>
      <c r="C443" s="491">
        <v>0</v>
      </c>
      <c r="D443" s="491">
        <v>0</v>
      </c>
      <c r="E443" s="491">
        <v>0</v>
      </c>
      <c r="F443" s="491">
        <v>0</v>
      </c>
      <c r="G443" s="459">
        <v>0</v>
      </c>
    </row>
    <row r="444" spans="1:7" ht="10.5" customHeight="1">
      <c r="A444" s="476"/>
      <c r="B444" s="477" t="s">
        <v>611</v>
      </c>
      <c r="C444" s="480">
        <f>SUM(C442:C443)</f>
        <v>0</v>
      </c>
      <c r="D444" s="480">
        <f>SUM(D442:D443)</f>
        <v>0</v>
      </c>
      <c r="E444" s="480">
        <f>SUM(E442:E443)</f>
        <v>0</v>
      </c>
      <c r="F444" s="480">
        <f>SUM(F442:F443)</f>
        <v>0</v>
      </c>
      <c r="G444" s="481">
        <f>SUM(G442:G443)</f>
        <v>0</v>
      </c>
    </row>
    <row r="445" spans="1:7" ht="10.5" customHeight="1">
      <c r="A445" s="482" t="s">
        <v>197</v>
      </c>
      <c r="B445" s="477" t="s">
        <v>612</v>
      </c>
      <c r="C445" s="491">
        <v>0</v>
      </c>
      <c r="D445" s="491">
        <v>0</v>
      </c>
      <c r="E445" s="491">
        <v>0</v>
      </c>
      <c r="F445" s="491">
        <v>0</v>
      </c>
      <c r="G445" s="459">
        <v>0</v>
      </c>
    </row>
    <row r="446" spans="1:7" ht="10.5" customHeight="1">
      <c r="A446" s="483" t="s">
        <v>537</v>
      </c>
      <c r="B446" s="477" t="s">
        <v>613</v>
      </c>
      <c r="C446" s="491">
        <v>0</v>
      </c>
      <c r="D446" s="491">
        <v>0</v>
      </c>
      <c r="E446" s="491">
        <v>0</v>
      </c>
      <c r="F446" s="491">
        <v>0</v>
      </c>
      <c r="G446" s="459">
        <v>0</v>
      </c>
    </row>
    <row r="447" spans="1:7" ht="10.5" customHeight="1">
      <c r="A447" s="476"/>
      <c r="B447" s="477" t="s">
        <v>614</v>
      </c>
      <c r="C447" s="480">
        <f>SUM(C445:C446)</f>
        <v>0</v>
      </c>
      <c r="D447" s="480">
        <f>SUM(D445:D446)</f>
        <v>0</v>
      </c>
      <c r="E447" s="480">
        <f>SUM(E445:E446)</f>
        <v>0</v>
      </c>
      <c r="F447" s="480">
        <f>SUM(F445:F446)</f>
        <v>0</v>
      </c>
      <c r="G447" s="481">
        <f>SUM(G445:G446)</f>
        <v>0</v>
      </c>
    </row>
    <row r="448" spans="1:7" ht="10.5" customHeight="1">
      <c r="A448" s="476"/>
      <c r="B448" s="477" t="s">
        <v>615</v>
      </c>
      <c r="C448" s="480">
        <f>C444-C447</f>
        <v>0</v>
      </c>
      <c r="D448" s="480">
        <f>D444-D447</f>
        <v>0</v>
      </c>
      <c r="E448" s="480">
        <f>E444-E447</f>
        <v>0</v>
      </c>
      <c r="F448" s="480">
        <f>F444-F447</f>
        <v>0</v>
      </c>
      <c r="G448" s="481">
        <f>G444-G447</f>
        <v>0</v>
      </c>
    </row>
    <row r="449" spans="1:7" ht="10.5" customHeight="1">
      <c r="A449" s="476"/>
      <c r="B449" s="477" t="s">
        <v>616</v>
      </c>
      <c r="C449" s="491">
        <v>0</v>
      </c>
      <c r="D449" s="491">
        <v>0</v>
      </c>
      <c r="E449" s="491">
        <v>0</v>
      </c>
      <c r="F449" s="491">
        <v>0</v>
      </c>
      <c r="G449" s="459">
        <v>0</v>
      </c>
    </row>
    <row r="450" spans="1:7" ht="10.5" customHeight="1">
      <c r="A450" s="484"/>
      <c r="B450" s="368" t="s">
        <v>617</v>
      </c>
      <c r="C450" s="485" t="e">
        <f>C448/C449</f>
        <v>#DIV/0!</v>
      </c>
      <c r="D450" s="485" t="e">
        <f>D448/D449</f>
        <v>#DIV/0!</v>
      </c>
      <c r="E450" s="485" t="e">
        <f>E448/E449</f>
        <v>#DIV/0!</v>
      </c>
      <c r="F450" s="485" t="e">
        <f>F448/F449</f>
        <v>#DIV/0!</v>
      </c>
      <c r="G450" s="486" t="e">
        <f>G448/G449</f>
        <v>#DIV/0!</v>
      </c>
    </row>
    <row r="451" spans="1:7" ht="10.5" customHeight="1">
      <c r="A451" s="476"/>
      <c r="B451" s="477" t="s">
        <v>609</v>
      </c>
      <c r="C451" s="491">
        <v>0</v>
      </c>
      <c r="D451" s="491">
        <v>0</v>
      </c>
      <c r="E451" s="491">
        <v>0</v>
      </c>
      <c r="F451" s="491">
        <v>0</v>
      </c>
      <c r="G451" s="458">
        <v>0</v>
      </c>
    </row>
    <row r="452" spans="1:7" ht="10.5" customHeight="1">
      <c r="A452" s="476"/>
      <c r="B452" s="477" t="s">
        <v>610</v>
      </c>
      <c r="C452" s="491">
        <v>0</v>
      </c>
      <c r="D452" s="491">
        <v>0</v>
      </c>
      <c r="E452" s="491">
        <v>0</v>
      </c>
      <c r="F452" s="491">
        <v>0</v>
      </c>
      <c r="G452" s="459">
        <v>0</v>
      </c>
    </row>
    <row r="453" spans="1:7" ht="10.5" customHeight="1">
      <c r="A453" s="476"/>
      <c r="B453" s="477" t="s">
        <v>611</v>
      </c>
      <c r="C453" s="480">
        <f>SUM(C451:C452)</f>
        <v>0</v>
      </c>
      <c r="D453" s="480">
        <f>SUM(D451:D452)</f>
        <v>0</v>
      </c>
      <c r="E453" s="480">
        <f>SUM(E451:E452)</f>
        <v>0</v>
      </c>
      <c r="F453" s="480">
        <f>SUM(F451:F452)</f>
        <v>0</v>
      </c>
      <c r="G453" s="481">
        <f>SUM(G451:G452)</f>
        <v>0</v>
      </c>
    </row>
    <row r="454" spans="1:7" ht="10.5" customHeight="1">
      <c r="A454" s="482" t="s">
        <v>197</v>
      </c>
      <c r="B454" s="477" t="s">
        <v>612</v>
      </c>
      <c r="C454" s="491">
        <v>0</v>
      </c>
      <c r="D454" s="491">
        <v>0</v>
      </c>
      <c r="E454" s="491">
        <v>0</v>
      </c>
      <c r="F454" s="491">
        <v>0</v>
      </c>
      <c r="G454" s="459">
        <v>0</v>
      </c>
    </row>
    <row r="455" spans="1:7" ht="10.5" customHeight="1">
      <c r="A455" s="483" t="s">
        <v>537</v>
      </c>
      <c r="B455" s="477" t="s">
        <v>613</v>
      </c>
      <c r="C455" s="491">
        <v>0</v>
      </c>
      <c r="D455" s="491">
        <v>0</v>
      </c>
      <c r="E455" s="491">
        <v>0</v>
      </c>
      <c r="F455" s="491">
        <v>0</v>
      </c>
      <c r="G455" s="459">
        <v>0</v>
      </c>
    </row>
    <row r="456" spans="1:7" ht="10.5" customHeight="1">
      <c r="A456" s="476"/>
      <c r="B456" s="477" t="s">
        <v>614</v>
      </c>
      <c r="C456" s="480">
        <f>SUM(C454:C455)</f>
        <v>0</v>
      </c>
      <c r="D456" s="480">
        <f>SUM(D454:D455)</f>
        <v>0</v>
      </c>
      <c r="E456" s="480">
        <f>SUM(E454:E455)</f>
        <v>0</v>
      </c>
      <c r="F456" s="480">
        <f>SUM(F454:F455)</f>
        <v>0</v>
      </c>
      <c r="G456" s="481">
        <f>SUM(G454:G455)</f>
        <v>0</v>
      </c>
    </row>
    <row r="457" spans="1:7" ht="10.5" customHeight="1">
      <c r="A457" s="476"/>
      <c r="B457" s="477" t="s">
        <v>615</v>
      </c>
      <c r="C457" s="480">
        <f>C453-C456</f>
        <v>0</v>
      </c>
      <c r="D457" s="480">
        <f>D453-D456</f>
        <v>0</v>
      </c>
      <c r="E457" s="480">
        <f>E453-E456</f>
        <v>0</v>
      </c>
      <c r="F457" s="480">
        <f>F453-F456</f>
        <v>0</v>
      </c>
      <c r="G457" s="481">
        <f>G453-G456</f>
        <v>0</v>
      </c>
    </row>
    <row r="458" spans="1:7" ht="10.5" customHeight="1">
      <c r="A458" s="476"/>
      <c r="B458" s="477" t="s">
        <v>616</v>
      </c>
      <c r="C458" s="491">
        <v>0</v>
      </c>
      <c r="D458" s="491">
        <v>0</v>
      </c>
      <c r="E458" s="491">
        <v>0</v>
      </c>
      <c r="F458" s="491">
        <v>0</v>
      </c>
      <c r="G458" s="459">
        <v>0</v>
      </c>
    </row>
    <row r="459" spans="1:7" ht="10.5" customHeight="1">
      <c r="A459" s="484"/>
      <c r="B459" s="368" t="s">
        <v>617</v>
      </c>
      <c r="C459" s="485" t="e">
        <f>C457/C458</f>
        <v>#DIV/0!</v>
      </c>
      <c r="D459" s="485" t="e">
        <f>D457/D458</f>
        <v>#DIV/0!</v>
      </c>
      <c r="E459" s="485" t="e">
        <f>E457/E458</f>
        <v>#DIV/0!</v>
      </c>
      <c r="F459" s="485" t="e">
        <f>F457/F458</f>
        <v>#DIV/0!</v>
      </c>
      <c r="G459" s="486" t="e">
        <f>G457/G458</f>
        <v>#DIV/0!</v>
      </c>
    </row>
    <row r="460" spans="1:7" ht="10.5" customHeight="1">
      <c r="A460" s="476"/>
      <c r="B460" s="477" t="s">
        <v>609</v>
      </c>
      <c r="C460" s="491">
        <v>0</v>
      </c>
      <c r="D460" s="491">
        <v>0</v>
      </c>
      <c r="E460" s="491">
        <v>0</v>
      </c>
      <c r="F460" s="491">
        <v>0</v>
      </c>
      <c r="G460" s="458">
        <v>0</v>
      </c>
    </row>
    <row r="461" spans="1:7" ht="10.5" customHeight="1">
      <c r="A461" s="476"/>
      <c r="B461" s="477" t="s">
        <v>610</v>
      </c>
      <c r="C461" s="491">
        <v>0</v>
      </c>
      <c r="D461" s="491">
        <v>0</v>
      </c>
      <c r="E461" s="491">
        <v>0</v>
      </c>
      <c r="F461" s="491">
        <v>0</v>
      </c>
      <c r="G461" s="459">
        <v>0</v>
      </c>
    </row>
    <row r="462" spans="1:7" ht="10.5" customHeight="1">
      <c r="A462" s="476"/>
      <c r="B462" s="477" t="s">
        <v>611</v>
      </c>
      <c r="C462" s="480">
        <f>SUM(C460:C461)</f>
        <v>0</v>
      </c>
      <c r="D462" s="480">
        <f>SUM(D460:D461)</f>
        <v>0</v>
      </c>
      <c r="E462" s="480">
        <f>SUM(E460:E461)</f>
        <v>0</v>
      </c>
      <c r="F462" s="480">
        <f>SUM(F460:F461)</f>
        <v>0</v>
      </c>
      <c r="G462" s="481">
        <f>SUM(G460:G461)</f>
        <v>0</v>
      </c>
    </row>
    <row r="463" spans="1:7" ht="10.5" customHeight="1">
      <c r="A463" s="482" t="s">
        <v>197</v>
      </c>
      <c r="B463" s="477" t="s">
        <v>612</v>
      </c>
      <c r="C463" s="491">
        <v>0</v>
      </c>
      <c r="D463" s="491">
        <v>0</v>
      </c>
      <c r="E463" s="491">
        <v>0</v>
      </c>
      <c r="F463" s="491">
        <v>0</v>
      </c>
      <c r="G463" s="459">
        <v>0</v>
      </c>
    </row>
    <row r="464" spans="1:7" ht="10.5" customHeight="1">
      <c r="A464" s="483" t="s">
        <v>537</v>
      </c>
      <c r="B464" s="477" t="s">
        <v>613</v>
      </c>
      <c r="C464" s="491">
        <v>0</v>
      </c>
      <c r="D464" s="491">
        <v>0</v>
      </c>
      <c r="E464" s="491">
        <v>0</v>
      </c>
      <c r="F464" s="491">
        <v>0</v>
      </c>
      <c r="G464" s="459">
        <v>0</v>
      </c>
    </row>
    <row r="465" spans="1:7" ht="10.5" customHeight="1">
      <c r="A465" s="476"/>
      <c r="B465" s="477" t="s">
        <v>614</v>
      </c>
      <c r="C465" s="480">
        <f>SUM(C463:C464)</f>
        <v>0</v>
      </c>
      <c r="D465" s="480">
        <f>SUM(D463:D464)</f>
        <v>0</v>
      </c>
      <c r="E465" s="480">
        <f>SUM(E463:E464)</f>
        <v>0</v>
      </c>
      <c r="F465" s="480">
        <f>SUM(F463:F464)</f>
        <v>0</v>
      </c>
      <c r="G465" s="481">
        <f>SUM(G463:G464)</f>
        <v>0</v>
      </c>
    </row>
    <row r="466" spans="1:7" ht="10.5" customHeight="1">
      <c r="A466" s="476"/>
      <c r="B466" s="477" t="s">
        <v>615</v>
      </c>
      <c r="C466" s="480">
        <f>C462-C465</f>
        <v>0</v>
      </c>
      <c r="D466" s="480">
        <f>D462-D465</f>
        <v>0</v>
      </c>
      <c r="E466" s="480">
        <f>E462-E465</f>
        <v>0</v>
      </c>
      <c r="F466" s="480">
        <f>F462-F465</f>
        <v>0</v>
      </c>
      <c r="G466" s="481">
        <f>G462-G465</f>
        <v>0</v>
      </c>
    </row>
    <row r="467" spans="1:7" ht="10.5" customHeight="1">
      <c r="A467" s="476"/>
      <c r="B467" s="477" t="s">
        <v>616</v>
      </c>
      <c r="C467" s="491">
        <v>0</v>
      </c>
      <c r="D467" s="491">
        <v>0</v>
      </c>
      <c r="E467" s="491">
        <v>0</v>
      </c>
      <c r="F467" s="491">
        <v>0</v>
      </c>
      <c r="G467" s="459">
        <v>0</v>
      </c>
    </row>
    <row r="468" spans="1:7" ht="10.5" customHeight="1">
      <c r="A468" s="484"/>
      <c r="B468" s="368" t="s">
        <v>617</v>
      </c>
      <c r="C468" s="485" t="e">
        <f>C466/C467</f>
        <v>#DIV/0!</v>
      </c>
      <c r="D468" s="485" t="e">
        <f>D466/D467</f>
        <v>#DIV/0!</v>
      </c>
      <c r="E468" s="485" t="e">
        <f>E466/E467</f>
        <v>#DIV/0!</v>
      </c>
      <c r="F468" s="485" t="e">
        <f>F466/F467</f>
        <v>#DIV/0!</v>
      </c>
      <c r="G468" s="486" t="e">
        <f>G466/G467</f>
        <v>#DIV/0!</v>
      </c>
    </row>
    <row r="469" spans="1:7" ht="10.5" customHeight="1">
      <c r="A469" s="476"/>
      <c r="B469" s="477" t="s">
        <v>609</v>
      </c>
      <c r="C469" s="491">
        <v>0</v>
      </c>
      <c r="D469" s="491">
        <v>0</v>
      </c>
      <c r="E469" s="491">
        <v>0</v>
      </c>
      <c r="F469" s="491">
        <v>0</v>
      </c>
      <c r="G469" s="458">
        <v>0</v>
      </c>
    </row>
    <row r="470" spans="1:7" ht="10.5" customHeight="1">
      <c r="A470" s="476"/>
      <c r="B470" s="477" t="s">
        <v>610</v>
      </c>
      <c r="C470" s="491">
        <v>0</v>
      </c>
      <c r="D470" s="491">
        <v>0</v>
      </c>
      <c r="E470" s="491">
        <v>0</v>
      </c>
      <c r="F470" s="491">
        <v>0</v>
      </c>
      <c r="G470" s="459">
        <v>0</v>
      </c>
    </row>
    <row r="471" spans="1:7" ht="10.5" customHeight="1">
      <c r="A471" s="476"/>
      <c r="B471" s="477" t="s">
        <v>611</v>
      </c>
      <c r="C471" s="480">
        <f>SUM(C469:C470)</f>
        <v>0</v>
      </c>
      <c r="D471" s="480">
        <f>SUM(D469:D470)</f>
        <v>0</v>
      </c>
      <c r="E471" s="480">
        <f>SUM(E469:E470)</f>
        <v>0</v>
      </c>
      <c r="F471" s="480">
        <f>SUM(F469:F470)</f>
        <v>0</v>
      </c>
      <c r="G471" s="481">
        <f>SUM(G469:G470)</f>
        <v>0</v>
      </c>
    </row>
    <row r="472" spans="1:7" ht="10.5" customHeight="1">
      <c r="A472" s="482" t="s">
        <v>197</v>
      </c>
      <c r="B472" s="477" t="s">
        <v>612</v>
      </c>
      <c r="C472" s="491">
        <v>0</v>
      </c>
      <c r="D472" s="491">
        <v>0</v>
      </c>
      <c r="E472" s="491">
        <v>0</v>
      </c>
      <c r="F472" s="491">
        <v>0</v>
      </c>
      <c r="G472" s="459">
        <v>0</v>
      </c>
    </row>
    <row r="473" spans="1:7" ht="10.5" customHeight="1">
      <c r="A473" s="483" t="s">
        <v>537</v>
      </c>
      <c r="B473" s="477" t="s">
        <v>613</v>
      </c>
      <c r="C473" s="491">
        <v>0</v>
      </c>
      <c r="D473" s="491">
        <v>0</v>
      </c>
      <c r="E473" s="491">
        <v>0</v>
      </c>
      <c r="F473" s="491">
        <v>0</v>
      </c>
      <c r="G473" s="459">
        <v>0</v>
      </c>
    </row>
    <row r="474" spans="1:7" ht="10.5" customHeight="1">
      <c r="A474" s="476"/>
      <c r="B474" s="477" t="s">
        <v>614</v>
      </c>
      <c r="C474" s="480">
        <f>SUM(C472:C473)</f>
        <v>0</v>
      </c>
      <c r="D474" s="480">
        <f>SUM(D472:D473)</f>
        <v>0</v>
      </c>
      <c r="E474" s="480">
        <f>SUM(E472:E473)</f>
        <v>0</v>
      </c>
      <c r="F474" s="480">
        <f>SUM(F472:F473)</f>
        <v>0</v>
      </c>
      <c r="G474" s="481">
        <f>SUM(G472:G473)</f>
        <v>0</v>
      </c>
    </row>
    <row r="475" spans="1:7" ht="10.5" customHeight="1">
      <c r="A475" s="476"/>
      <c r="B475" s="477" t="s">
        <v>615</v>
      </c>
      <c r="C475" s="480">
        <f>C471-C474</f>
        <v>0</v>
      </c>
      <c r="D475" s="480">
        <f>D471-D474</f>
        <v>0</v>
      </c>
      <c r="E475" s="480">
        <f>E471-E474</f>
        <v>0</v>
      </c>
      <c r="F475" s="480">
        <f>F471-F474</f>
        <v>0</v>
      </c>
      <c r="G475" s="481">
        <f>G471-G474</f>
        <v>0</v>
      </c>
    </row>
    <row r="476" spans="1:7" ht="10.5" customHeight="1">
      <c r="A476" s="476"/>
      <c r="B476" s="477" t="s">
        <v>616</v>
      </c>
      <c r="C476" s="491">
        <v>0</v>
      </c>
      <c r="D476" s="491">
        <v>0</v>
      </c>
      <c r="E476" s="491">
        <v>0</v>
      </c>
      <c r="F476" s="491">
        <v>0</v>
      </c>
      <c r="G476" s="459">
        <v>0</v>
      </c>
    </row>
    <row r="477" spans="1:7" ht="10.5" customHeight="1" thickBot="1">
      <c r="A477" s="487"/>
      <c r="B477" s="488" t="s">
        <v>617</v>
      </c>
      <c r="C477" s="489" t="e">
        <f>C475/C476</f>
        <v>#DIV/0!</v>
      </c>
      <c r="D477" s="489" t="e">
        <f>D475/D476</f>
        <v>#DIV/0!</v>
      </c>
      <c r="E477" s="489" t="e">
        <f>E475/E476</f>
        <v>#DIV/0!</v>
      </c>
      <c r="F477" s="489" t="e">
        <f>F475/F476</f>
        <v>#DIV/0!</v>
      </c>
      <c r="G477" s="490" t="e">
        <f>G475/G476</f>
        <v>#DIV/0!</v>
      </c>
    </row>
    <row r="478" spans="1:7" ht="11.25" customHeight="1" thickTop="1">
      <c r="A478" s="145" t="s">
        <v>490</v>
      </c>
      <c r="B478" s="704" t="s">
        <v>603</v>
      </c>
      <c r="C478" s="704"/>
      <c r="D478" s="704"/>
      <c r="E478" s="704"/>
      <c r="F478" s="704"/>
      <c r="G478" s="704"/>
    </row>
    <row r="479" spans="1:7" ht="11.25" customHeight="1">
      <c r="A479" s="145" t="s">
        <v>491</v>
      </c>
      <c r="B479" s="125" t="s">
        <v>18</v>
      </c>
      <c r="D479" s="146" t="s">
        <v>19</v>
      </c>
      <c r="E479" s="72" t="s">
        <v>20</v>
      </c>
    </row>
    <row r="480" spans="1:7" ht="18" customHeight="1">
      <c r="A480" s="146" t="s">
        <v>604</v>
      </c>
    </row>
    <row r="481" spans="1:7" ht="11.1" customHeight="1">
      <c r="B481" s="146" t="s">
        <v>605</v>
      </c>
    </row>
    <row r="482" spans="1:7" ht="15" customHeight="1" thickBot="1">
      <c r="A482" s="317" t="s">
        <v>626</v>
      </c>
      <c r="B482" s="126"/>
      <c r="C482" s="317"/>
    </row>
    <row r="483" spans="1:7" s="122" customFormat="1" ht="15.75" customHeight="1" thickTop="1">
      <c r="A483" s="723" t="s">
        <v>607</v>
      </c>
      <c r="B483" s="726" t="s">
        <v>557</v>
      </c>
      <c r="C483" s="729" t="s">
        <v>558</v>
      </c>
      <c r="D483" s="730"/>
      <c r="E483" s="730"/>
      <c r="F483" s="730"/>
      <c r="G483" s="731"/>
    </row>
    <row r="484" spans="1:7" s="122" customFormat="1" ht="11.1" customHeight="1">
      <c r="A484" s="724"/>
      <c r="B484" s="727"/>
      <c r="C484" s="472" t="s">
        <v>197</v>
      </c>
      <c r="D484" s="472" t="s">
        <v>197</v>
      </c>
      <c r="E484" s="472" t="s">
        <v>197</v>
      </c>
      <c r="F484" s="472" t="s">
        <v>197</v>
      </c>
      <c r="G484" s="473" t="s">
        <v>197</v>
      </c>
    </row>
    <row r="485" spans="1:7" s="122" customFormat="1" ht="11.1" customHeight="1">
      <c r="A485" s="725"/>
      <c r="B485" s="728"/>
      <c r="C485" s="474" t="s">
        <v>608</v>
      </c>
      <c r="D485" s="474" t="s">
        <v>608</v>
      </c>
      <c r="E485" s="474" t="s">
        <v>608</v>
      </c>
      <c r="F485" s="474" t="s">
        <v>608</v>
      </c>
      <c r="G485" s="475" t="s">
        <v>608</v>
      </c>
    </row>
    <row r="486" spans="1:7" s="74" customFormat="1" ht="10.5" customHeight="1">
      <c r="A486" s="476"/>
      <c r="B486" s="477" t="s">
        <v>609</v>
      </c>
      <c r="C486" s="478">
        <f t="shared" ref="C486:G487" si="30">C539+C592</f>
        <v>0</v>
      </c>
      <c r="D486" s="478">
        <f t="shared" si="30"/>
        <v>0</v>
      </c>
      <c r="E486" s="478">
        <f t="shared" si="30"/>
        <v>0</v>
      </c>
      <c r="F486" s="478">
        <f t="shared" si="30"/>
        <v>0</v>
      </c>
      <c r="G486" s="479">
        <f t="shared" si="30"/>
        <v>0</v>
      </c>
    </row>
    <row r="487" spans="1:7" s="74" customFormat="1" ht="10.5" customHeight="1">
      <c r="A487" s="476"/>
      <c r="B487" s="477" t="s">
        <v>610</v>
      </c>
      <c r="C487" s="480">
        <f t="shared" si="30"/>
        <v>0</v>
      </c>
      <c r="D487" s="480">
        <f t="shared" si="30"/>
        <v>0</v>
      </c>
      <c r="E487" s="480">
        <f t="shared" si="30"/>
        <v>0</v>
      </c>
      <c r="F487" s="480">
        <f t="shared" si="30"/>
        <v>0</v>
      </c>
      <c r="G487" s="481">
        <f t="shared" si="30"/>
        <v>0</v>
      </c>
    </row>
    <row r="488" spans="1:7" s="74" customFormat="1" ht="10.5" customHeight="1">
      <c r="A488" s="476"/>
      <c r="B488" s="477" t="s">
        <v>611</v>
      </c>
      <c r="C488" s="480">
        <f>SUM(C486:C487)</f>
        <v>0</v>
      </c>
      <c r="D488" s="480">
        <f>SUM(D486:D487)</f>
        <v>0</v>
      </c>
      <c r="E488" s="480">
        <f>SUM(E486:E487)</f>
        <v>0</v>
      </c>
      <c r="F488" s="480">
        <f>SUM(F486:F487)</f>
        <v>0</v>
      </c>
      <c r="G488" s="481">
        <f>SUM(G486:G487)</f>
        <v>0</v>
      </c>
    </row>
    <row r="489" spans="1:7" s="74" customFormat="1" ht="10.5" customHeight="1">
      <c r="A489" s="482" t="s">
        <v>197</v>
      </c>
      <c r="B489" s="477" t="s">
        <v>612</v>
      </c>
      <c r="C489" s="480">
        <f t="shared" ref="C489:G490" si="31">C542+C595</f>
        <v>0</v>
      </c>
      <c r="D489" s="480">
        <f t="shared" si="31"/>
        <v>0</v>
      </c>
      <c r="E489" s="480">
        <f t="shared" si="31"/>
        <v>0</v>
      </c>
      <c r="F489" s="480">
        <f t="shared" si="31"/>
        <v>0</v>
      </c>
      <c r="G489" s="481">
        <f t="shared" si="31"/>
        <v>0</v>
      </c>
    </row>
    <row r="490" spans="1:7" s="74" customFormat="1" ht="10.5" customHeight="1">
      <c r="A490" s="483" t="s">
        <v>537</v>
      </c>
      <c r="B490" s="477" t="s">
        <v>613</v>
      </c>
      <c r="C490" s="480">
        <f t="shared" si="31"/>
        <v>0</v>
      </c>
      <c r="D490" s="480">
        <f t="shared" si="31"/>
        <v>0</v>
      </c>
      <c r="E490" s="480">
        <f t="shared" si="31"/>
        <v>0</v>
      </c>
      <c r="F490" s="480">
        <f t="shared" si="31"/>
        <v>0</v>
      </c>
      <c r="G490" s="481">
        <f t="shared" si="31"/>
        <v>0</v>
      </c>
    </row>
    <row r="491" spans="1:7" s="74" customFormat="1" ht="10.5" customHeight="1">
      <c r="A491" s="476"/>
      <c r="B491" s="477" t="s">
        <v>614</v>
      </c>
      <c r="C491" s="480">
        <f>SUM(C489:C490)</f>
        <v>0</v>
      </c>
      <c r="D491" s="480">
        <f>SUM(D489:D490)</f>
        <v>0</v>
      </c>
      <c r="E491" s="480">
        <f>SUM(E489:E490)</f>
        <v>0</v>
      </c>
      <c r="F491" s="480">
        <f>SUM(F489:F490)</f>
        <v>0</v>
      </c>
      <c r="G491" s="481">
        <f>SUM(G489:G490)</f>
        <v>0</v>
      </c>
    </row>
    <row r="492" spans="1:7" s="74" customFormat="1" ht="10.5" customHeight="1">
      <c r="A492" s="476"/>
      <c r="B492" s="477" t="s">
        <v>615</v>
      </c>
      <c r="C492" s="480">
        <f>C488-C491</f>
        <v>0</v>
      </c>
      <c r="D492" s="480">
        <f>D488-D491</f>
        <v>0</v>
      </c>
      <c r="E492" s="480">
        <f>E488-E491</f>
        <v>0</v>
      </c>
      <c r="F492" s="480">
        <f>F488-F491</f>
        <v>0</v>
      </c>
      <c r="G492" s="481">
        <f>G488-G491</f>
        <v>0</v>
      </c>
    </row>
    <row r="493" spans="1:7" s="74" customFormat="1" ht="10.5" customHeight="1">
      <c r="A493" s="476"/>
      <c r="B493" s="477" t="s">
        <v>616</v>
      </c>
      <c r="C493" s="480">
        <f>C546+C599</f>
        <v>0</v>
      </c>
      <c r="D493" s="480">
        <f>D546+D599</f>
        <v>0</v>
      </c>
      <c r="E493" s="480">
        <f>E546+E599</f>
        <v>0</v>
      </c>
      <c r="F493" s="480">
        <f>F546+F599</f>
        <v>0</v>
      </c>
      <c r="G493" s="481">
        <f>G546+G599</f>
        <v>0</v>
      </c>
    </row>
    <row r="494" spans="1:7" s="74" customFormat="1" ht="10.5" customHeight="1">
      <c r="A494" s="484"/>
      <c r="B494" s="368" t="s">
        <v>617</v>
      </c>
      <c r="C494" s="485" t="e">
        <f>C492/C493</f>
        <v>#DIV/0!</v>
      </c>
      <c r="D494" s="485" t="e">
        <f>D492/D493</f>
        <v>#DIV/0!</v>
      </c>
      <c r="E494" s="485" t="e">
        <f>E492/E493</f>
        <v>#DIV/0!</v>
      </c>
      <c r="F494" s="485" t="e">
        <f>F492/F493</f>
        <v>#DIV/0!</v>
      </c>
      <c r="G494" s="486" t="e">
        <f>G492/G493</f>
        <v>#DIV/0!</v>
      </c>
    </row>
    <row r="495" spans="1:7" s="74" customFormat="1" ht="10.5" customHeight="1">
      <c r="A495" s="476"/>
      <c r="B495" s="477" t="s">
        <v>609</v>
      </c>
      <c r="C495" s="478">
        <f t="shared" ref="C495:G496" si="32">C548+C601</f>
        <v>0</v>
      </c>
      <c r="D495" s="478">
        <f t="shared" si="32"/>
        <v>0</v>
      </c>
      <c r="E495" s="478">
        <f t="shared" si="32"/>
        <v>0</v>
      </c>
      <c r="F495" s="478">
        <f t="shared" si="32"/>
        <v>0</v>
      </c>
      <c r="G495" s="479">
        <f t="shared" si="32"/>
        <v>0</v>
      </c>
    </row>
    <row r="496" spans="1:7" s="74" customFormat="1" ht="10.5" customHeight="1">
      <c r="A496" s="476"/>
      <c r="B496" s="477" t="s">
        <v>610</v>
      </c>
      <c r="C496" s="480">
        <f t="shared" si="32"/>
        <v>0</v>
      </c>
      <c r="D496" s="480">
        <f t="shared" si="32"/>
        <v>0</v>
      </c>
      <c r="E496" s="480">
        <f t="shared" si="32"/>
        <v>0</v>
      </c>
      <c r="F496" s="480">
        <f t="shared" si="32"/>
        <v>0</v>
      </c>
      <c r="G496" s="481">
        <f t="shared" si="32"/>
        <v>0</v>
      </c>
    </row>
    <row r="497" spans="1:7" s="74" customFormat="1" ht="10.5" customHeight="1">
      <c r="A497" s="476"/>
      <c r="B497" s="477" t="s">
        <v>611</v>
      </c>
      <c r="C497" s="480">
        <f>SUM(C495:C496)</f>
        <v>0</v>
      </c>
      <c r="D497" s="480">
        <f>SUM(D495:D496)</f>
        <v>0</v>
      </c>
      <c r="E497" s="480">
        <f>SUM(E495:E496)</f>
        <v>0</v>
      </c>
      <c r="F497" s="480">
        <f>SUM(F495:F496)</f>
        <v>0</v>
      </c>
      <c r="G497" s="481">
        <f>SUM(G495:G496)</f>
        <v>0</v>
      </c>
    </row>
    <row r="498" spans="1:7" s="74" customFormat="1" ht="10.5" customHeight="1">
      <c r="A498" s="482" t="s">
        <v>197</v>
      </c>
      <c r="B498" s="477" t="s">
        <v>612</v>
      </c>
      <c r="C498" s="480">
        <f t="shared" ref="C498:G499" si="33">C551+C604</f>
        <v>0</v>
      </c>
      <c r="D498" s="480">
        <f t="shared" si="33"/>
        <v>0</v>
      </c>
      <c r="E498" s="480">
        <f t="shared" si="33"/>
        <v>0</v>
      </c>
      <c r="F498" s="480">
        <f t="shared" si="33"/>
        <v>0</v>
      </c>
      <c r="G498" s="481">
        <f t="shared" si="33"/>
        <v>0</v>
      </c>
    </row>
    <row r="499" spans="1:7" s="74" customFormat="1" ht="10.5" customHeight="1">
      <c r="A499" s="483" t="s">
        <v>537</v>
      </c>
      <c r="B499" s="477" t="s">
        <v>613</v>
      </c>
      <c r="C499" s="480">
        <f t="shared" si="33"/>
        <v>0</v>
      </c>
      <c r="D499" s="480">
        <f t="shared" si="33"/>
        <v>0</v>
      </c>
      <c r="E499" s="480">
        <f t="shared" si="33"/>
        <v>0</v>
      </c>
      <c r="F499" s="480">
        <f t="shared" si="33"/>
        <v>0</v>
      </c>
      <c r="G499" s="481">
        <f t="shared" si="33"/>
        <v>0</v>
      </c>
    </row>
    <row r="500" spans="1:7" s="74" customFormat="1" ht="10.5" customHeight="1">
      <c r="A500" s="476"/>
      <c r="B500" s="477" t="s">
        <v>614</v>
      </c>
      <c r="C500" s="480">
        <f>SUM(C498:C499)</f>
        <v>0</v>
      </c>
      <c r="D500" s="480">
        <f>SUM(D498:D499)</f>
        <v>0</v>
      </c>
      <c r="E500" s="480">
        <f>SUM(E498:E499)</f>
        <v>0</v>
      </c>
      <c r="F500" s="480">
        <f>SUM(F498:F499)</f>
        <v>0</v>
      </c>
      <c r="G500" s="481">
        <f>SUM(G498:G499)</f>
        <v>0</v>
      </c>
    </row>
    <row r="501" spans="1:7" s="74" customFormat="1" ht="10.5" customHeight="1">
      <c r="A501" s="476"/>
      <c r="B501" s="477" t="s">
        <v>615</v>
      </c>
      <c r="C501" s="480">
        <f>C497-C500</f>
        <v>0</v>
      </c>
      <c r="D501" s="480">
        <f>D497-D500</f>
        <v>0</v>
      </c>
      <c r="E501" s="480">
        <f>E497-E500</f>
        <v>0</v>
      </c>
      <c r="F501" s="480">
        <f>F497-F500</f>
        <v>0</v>
      </c>
      <c r="G501" s="481">
        <f>G497-G500</f>
        <v>0</v>
      </c>
    </row>
    <row r="502" spans="1:7" s="74" customFormat="1" ht="10.5" customHeight="1">
      <c r="A502" s="476"/>
      <c r="B502" s="477" t="s">
        <v>616</v>
      </c>
      <c r="C502" s="480">
        <f>C555+C608</f>
        <v>0</v>
      </c>
      <c r="D502" s="480">
        <f>D555+D608</f>
        <v>0</v>
      </c>
      <c r="E502" s="480">
        <f>E555+E608</f>
        <v>0</v>
      </c>
      <c r="F502" s="480">
        <f>F555+F608</f>
        <v>0</v>
      </c>
      <c r="G502" s="481">
        <f>G555+G608</f>
        <v>0</v>
      </c>
    </row>
    <row r="503" spans="1:7" s="74" customFormat="1" ht="10.5" customHeight="1">
      <c r="A503" s="484"/>
      <c r="B503" s="368" t="s">
        <v>617</v>
      </c>
      <c r="C503" s="485" t="e">
        <f>C501/C502</f>
        <v>#DIV/0!</v>
      </c>
      <c r="D503" s="485" t="e">
        <f>D501/D502</f>
        <v>#DIV/0!</v>
      </c>
      <c r="E503" s="485" t="e">
        <f>E501/E502</f>
        <v>#DIV/0!</v>
      </c>
      <c r="F503" s="485" t="e">
        <f>F501/F502</f>
        <v>#DIV/0!</v>
      </c>
      <c r="G503" s="486" t="e">
        <f>G501/G502</f>
        <v>#DIV/0!</v>
      </c>
    </row>
    <row r="504" spans="1:7" s="74" customFormat="1" ht="10.5" customHeight="1">
      <c r="A504" s="476"/>
      <c r="B504" s="477" t="s">
        <v>609</v>
      </c>
      <c r="C504" s="478">
        <f t="shared" ref="C504:G505" si="34">C557+C610</f>
        <v>0</v>
      </c>
      <c r="D504" s="478">
        <f t="shared" si="34"/>
        <v>0</v>
      </c>
      <c r="E504" s="478">
        <f t="shared" si="34"/>
        <v>0</v>
      </c>
      <c r="F504" s="478">
        <f t="shared" si="34"/>
        <v>0</v>
      </c>
      <c r="G504" s="479">
        <f t="shared" si="34"/>
        <v>0</v>
      </c>
    </row>
    <row r="505" spans="1:7" s="74" customFormat="1" ht="10.5" customHeight="1">
      <c r="A505" s="476"/>
      <c r="B505" s="477" t="s">
        <v>610</v>
      </c>
      <c r="C505" s="480">
        <f t="shared" si="34"/>
        <v>0</v>
      </c>
      <c r="D505" s="480">
        <f t="shared" si="34"/>
        <v>0</v>
      </c>
      <c r="E505" s="480">
        <f t="shared" si="34"/>
        <v>0</v>
      </c>
      <c r="F505" s="480">
        <f t="shared" si="34"/>
        <v>0</v>
      </c>
      <c r="G505" s="481">
        <f t="shared" si="34"/>
        <v>0</v>
      </c>
    </row>
    <row r="506" spans="1:7" s="74" customFormat="1" ht="10.5" customHeight="1">
      <c r="A506" s="476"/>
      <c r="B506" s="477" t="s">
        <v>611</v>
      </c>
      <c r="C506" s="480">
        <f>SUM(C504:C505)</f>
        <v>0</v>
      </c>
      <c r="D506" s="480">
        <f>SUM(D504:D505)</f>
        <v>0</v>
      </c>
      <c r="E506" s="480">
        <f>SUM(E504:E505)</f>
        <v>0</v>
      </c>
      <c r="F506" s="480">
        <f>SUM(F504:F505)</f>
        <v>0</v>
      </c>
      <c r="G506" s="481">
        <f>SUM(G504:G505)</f>
        <v>0</v>
      </c>
    </row>
    <row r="507" spans="1:7" s="74" customFormat="1" ht="10.5" customHeight="1">
      <c r="A507" s="482" t="s">
        <v>197</v>
      </c>
      <c r="B507" s="477" t="s">
        <v>612</v>
      </c>
      <c r="C507" s="480">
        <f t="shared" ref="C507:G508" si="35">C560+C613</f>
        <v>0</v>
      </c>
      <c r="D507" s="480">
        <f t="shared" si="35"/>
        <v>0</v>
      </c>
      <c r="E507" s="480">
        <f t="shared" si="35"/>
        <v>0</v>
      </c>
      <c r="F507" s="480">
        <f t="shared" si="35"/>
        <v>0</v>
      </c>
      <c r="G507" s="481">
        <f t="shared" si="35"/>
        <v>0</v>
      </c>
    </row>
    <row r="508" spans="1:7" s="74" customFormat="1" ht="10.5" customHeight="1">
      <c r="A508" s="483" t="s">
        <v>537</v>
      </c>
      <c r="B508" s="477" t="s">
        <v>613</v>
      </c>
      <c r="C508" s="480">
        <f t="shared" si="35"/>
        <v>0</v>
      </c>
      <c r="D508" s="480">
        <f t="shared" si="35"/>
        <v>0</v>
      </c>
      <c r="E508" s="480">
        <f t="shared" si="35"/>
        <v>0</v>
      </c>
      <c r="F508" s="480">
        <f t="shared" si="35"/>
        <v>0</v>
      </c>
      <c r="G508" s="481">
        <f t="shared" si="35"/>
        <v>0</v>
      </c>
    </row>
    <row r="509" spans="1:7" s="74" customFormat="1" ht="10.5" customHeight="1">
      <c r="A509" s="476"/>
      <c r="B509" s="477" t="s">
        <v>614</v>
      </c>
      <c r="C509" s="480">
        <f>SUM(C507:C508)</f>
        <v>0</v>
      </c>
      <c r="D509" s="480">
        <f>SUM(D507:D508)</f>
        <v>0</v>
      </c>
      <c r="E509" s="480">
        <f>SUM(E507:E508)</f>
        <v>0</v>
      </c>
      <c r="F509" s="480">
        <f>SUM(F507:F508)</f>
        <v>0</v>
      </c>
      <c r="G509" s="481">
        <f>SUM(G507:G508)</f>
        <v>0</v>
      </c>
    </row>
    <row r="510" spans="1:7" s="74" customFormat="1" ht="10.5" customHeight="1">
      <c r="A510" s="476"/>
      <c r="B510" s="477" t="s">
        <v>615</v>
      </c>
      <c r="C510" s="480">
        <f>C506-C509</f>
        <v>0</v>
      </c>
      <c r="D510" s="480">
        <f>D506-D509</f>
        <v>0</v>
      </c>
      <c r="E510" s="480">
        <f>E506-E509</f>
        <v>0</v>
      </c>
      <c r="F510" s="480">
        <f>F506-F509</f>
        <v>0</v>
      </c>
      <c r="G510" s="481">
        <f>G506-G509</f>
        <v>0</v>
      </c>
    </row>
    <row r="511" spans="1:7" s="74" customFormat="1" ht="10.5" customHeight="1">
      <c r="A511" s="476"/>
      <c r="B511" s="477" t="s">
        <v>616</v>
      </c>
      <c r="C511" s="480">
        <f>C564+C617</f>
        <v>0</v>
      </c>
      <c r="D511" s="480">
        <f>D564+D617</f>
        <v>0</v>
      </c>
      <c r="E511" s="480">
        <f>E564+E617</f>
        <v>0</v>
      </c>
      <c r="F511" s="480">
        <f>F564+F617</f>
        <v>0</v>
      </c>
      <c r="G511" s="481">
        <f>G564+G617</f>
        <v>0</v>
      </c>
    </row>
    <row r="512" spans="1:7" s="74" customFormat="1" ht="10.5" customHeight="1">
      <c r="A512" s="484"/>
      <c r="B512" s="368" t="s">
        <v>617</v>
      </c>
      <c r="C512" s="485" t="e">
        <f>C510/C511</f>
        <v>#DIV/0!</v>
      </c>
      <c r="D512" s="485" t="e">
        <f>D510/D511</f>
        <v>#DIV/0!</v>
      </c>
      <c r="E512" s="485" t="e">
        <f>E510/E511</f>
        <v>#DIV/0!</v>
      </c>
      <c r="F512" s="485" t="e">
        <f>F510/F511</f>
        <v>#DIV/0!</v>
      </c>
      <c r="G512" s="486" t="e">
        <f>G510/G511</f>
        <v>#DIV/0!</v>
      </c>
    </row>
    <row r="513" spans="1:7" s="74" customFormat="1" ht="10.5" customHeight="1">
      <c r="A513" s="476"/>
      <c r="B513" s="477" t="s">
        <v>609</v>
      </c>
      <c r="C513" s="478">
        <f t="shared" ref="C513:G514" si="36">C566+C619</f>
        <v>0</v>
      </c>
      <c r="D513" s="478">
        <f t="shared" si="36"/>
        <v>0</v>
      </c>
      <c r="E513" s="478">
        <f t="shared" si="36"/>
        <v>0</v>
      </c>
      <c r="F513" s="478">
        <f t="shared" si="36"/>
        <v>0</v>
      </c>
      <c r="G513" s="479">
        <f t="shared" si="36"/>
        <v>0</v>
      </c>
    </row>
    <row r="514" spans="1:7" s="74" customFormat="1" ht="10.5" customHeight="1">
      <c r="A514" s="476"/>
      <c r="B514" s="477" t="s">
        <v>610</v>
      </c>
      <c r="C514" s="480">
        <f t="shared" si="36"/>
        <v>0</v>
      </c>
      <c r="D514" s="480">
        <f t="shared" si="36"/>
        <v>0</v>
      </c>
      <c r="E514" s="480">
        <f t="shared" si="36"/>
        <v>0</v>
      </c>
      <c r="F514" s="480">
        <f t="shared" si="36"/>
        <v>0</v>
      </c>
      <c r="G514" s="481">
        <f t="shared" si="36"/>
        <v>0</v>
      </c>
    </row>
    <row r="515" spans="1:7" s="74" customFormat="1" ht="10.5" customHeight="1">
      <c r="A515" s="476"/>
      <c r="B515" s="477" t="s">
        <v>611</v>
      </c>
      <c r="C515" s="480">
        <f>SUM(C513:C514)</f>
        <v>0</v>
      </c>
      <c r="D515" s="480">
        <f>SUM(D513:D514)</f>
        <v>0</v>
      </c>
      <c r="E515" s="480">
        <f>SUM(E513:E514)</f>
        <v>0</v>
      </c>
      <c r="F515" s="480">
        <f>SUM(F513:F514)</f>
        <v>0</v>
      </c>
      <c r="G515" s="481">
        <f>SUM(G513:G514)</f>
        <v>0</v>
      </c>
    </row>
    <row r="516" spans="1:7" s="74" customFormat="1" ht="10.5" customHeight="1">
      <c r="A516" s="482" t="s">
        <v>197</v>
      </c>
      <c r="B516" s="477" t="s">
        <v>612</v>
      </c>
      <c r="C516" s="480">
        <f t="shared" ref="C516:G517" si="37">C569+C622</f>
        <v>0</v>
      </c>
      <c r="D516" s="480">
        <f t="shared" si="37"/>
        <v>0</v>
      </c>
      <c r="E516" s="480">
        <f t="shared" si="37"/>
        <v>0</v>
      </c>
      <c r="F516" s="480">
        <f t="shared" si="37"/>
        <v>0</v>
      </c>
      <c r="G516" s="481">
        <f t="shared" si="37"/>
        <v>0</v>
      </c>
    </row>
    <row r="517" spans="1:7" s="74" customFormat="1" ht="10.5" customHeight="1">
      <c r="A517" s="483" t="s">
        <v>537</v>
      </c>
      <c r="B517" s="477" t="s">
        <v>613</v>
      </c>
      <c r="C517" s="480">
        <f t="shared" si="37"/>
        <v>0</v>
      </c>
      <c r="D517" s="480">
        <f t="shared" si="37"/>
        <v>0</v>
      </c>
      <c r="E517" s="480">
        <f t="shared" si="37"/>
        <v>0</v>
      </c>
      <c r="F517" s="480">
        <f t="shared" si="37"/>
        <v>0</v>
      </c>
      <c r="G517" s="481">
        <f t="shared" si="37"/>
        <v>0</v>
      </c>
    </row>
    <row r="518" spans="1:7" s="74" customFormat="1" ht="10.5" customHeight="1">
      <c r="A518" s="476"/>
      <c r="B518" s="477" t="s">
        <v>614</v>
      </c>
      <c r="C518" s="480">
        <f>SUM(C516:C517)</f>
        <v>0</v>
      </c>
      <c r="D518" s="480">
        <f>SUM(D516:D517)</f>
        <v>0</v>
      </c>
      <c r="E518" s="480">
        <f>SUM(E516:E517)</f>
        <v>0</v>
      </c>
      <c r="F518" s="480">
        <f>SUM(F516:F517)</f>
        <v>0</v>
      </c>
      <c r="G518" s="481">
        <f>SUM(G516:G517)</f>
        <v>0</v>
      </c>
    </row>
    <row r="519" spans="1:7" s="74" customFormat="1" ht="10.5" customHeight="1">
      <c r="A519" s="476"/>
      <c r="B519" s="477" t="s">
        <v>615</v>
      </c>
      <c r="C519" s="480">
        <f>C515-C518</f>
        <v>0</v>
      </c>
      <c r="D519" s="480">
        <f>D515-D518</f>
        <v>0</v>
      </c>
      <c r="E519" s="480">
        <f>E515-E518</f>
        <v>0</v>
      </c>
      <c r="F519" s="480">
        <f>F515-F518</f>
        <v>0</v>
      </c>
      <c r="G519" s="481">
        <f>G515-G518</f>
        <v>0</v>
      </c>
    </row>
    <row r="520" spans="1:7" s="74" customFormat="1" ht="10.5" customHeight="1">
      <c r="A520" s="476"/>
      <c r="B520" s="477" t="s">
        <v>616</v>
      </c>
      <c r="C520" s="480">
        <f>C573+C626</f>
        <v>0</v>
      </c>
      <c r="D520" s="480">
        <f>D573+D626</f>
        <v>0</v>
      </c>
      <c r="E520" s="480">
        <f>E573+E626</f>
        <v>0</v>
      </c>
      <c r="F520" s="480">
        <f>F573+F626</f>
        <v>0</v>
      </c>
      <c r="G520" s="481">
        <f>G573+G626</f>
        <v>0</v>
      </c>
    </row>
    <row r="521" spans="1:7" s="74" customFormat="1" ht="10.5" customHeight="1">
      <c r="A521" s="484"/>
      <c r="B521" s="368" t="s">
        <v>617</v>
      </c>
      <c r="C521" s="485" t="e">
        <f>C519/C520</f>
        <v>#DIV/0!</v>
      </c>
      <c r="D521" s="485" t="e">
        <f>D519/D520</f>
        <v>#DIV/0!</v>
      </c>
      <c r="E521" s="485" t="e">
        <f>E519/E520</f>
        <v>#DIV/0!</v>
      </c>
      <c r="F521" s="485" t="e">
        <f>F519/F520</f>
        <v>#DIV/0!</v>
      </c>
      <c r="G521" s="486" t="e">
        <f>G519/G520</f>
        <v>#DIV/0!</v>
      </c>
    </row>
    <row r="522" spans="1:7" s="74" customFormat="1" ht="10.5" customHeight="1">
      <c r="A522" s="476"/>
      <c r="B522" s="477" t="s">
        <v>609</v>
      </c>
      <c r="C522" s="478">
        <f t="shared" ref="C522:G523" si="38">C575+C628</f>
        <v>0</v>
      </c>
      <c r="D522" s="478">
        <f t="shared" si="38"/>
        <v>0</v>
      </c>
      <c r="E522" s="478">
        <f t="shared" si="38"/>
        <v>0</v>
      </c>
      <c r="F522" s="478">
        <f t="shared" si="38"/>
        <v>0</v>
      </c>
      <c r="G522" s="479">
        <f t="shared" si="38"/>
        <v>0</v>
      </c>
    </row>
    <row r="523" spans="1:7" s="74" customFormat="1" ht="10.5" customHeight="1">
      <c r="A523" s="476"/>
      <c r="B523" s="477" t="s">
        <v>610</v>
      </c>
      <c r="C523" s="480">
        <f t="shared" si="38"/>
        <v>0</v>
      </c>
      <c r="D523" s="480">
        <f t="shared" si="38"/>
        <v>0</v>
      </c>
      <c r="E523" s="480">
        <f t="shared" si="38"/>
        <v>0</v>
      </c>
      <c r="F523" s="480">
        <f t="shared" si="38"/>
        <v>0</v>
      </c>
      <c r="G523" s="481">
        <f t="shared" si="38"/>
        <v>0</v>
      </c>
    </row>
    <row r="524" spans="1:7" s="74" customFormat="1" ht="10.5" customHeight="1">
      <c r="A524" s="476"/>
      <c r="B524" s="477" t="s">
        <v>611</v>
      </c>
      <c r="C524" s="480">
        <f>SUM(C522:C523)</f>
        <v>0</v>
      </c>
      <c r="D524" s="480">
        <f>SUM(D522:D523)</f>
        <v>0</v>
      </c>
      <c r="E524" s="480">
        <f>SUM(E522:E523)</f>
        <v>0</v>
      </c>
      <c r="F524" s="480">
        <f>SUM(F522:F523)</f>
        <v>0</v>
      </c>
      <c r="G524" s="481">
        <f>SUM(G522:G523)</f>
        <v>0</v>
      </c>
    </row>
    <row r="525" spans="1:7" s="74" customFormat="1" ht="10.5" customHeight="1">
      <c r="A525" s="482" t="s">
        <v>197</v>
      </c>
      <c r="B525" s="477" t="s">
        <v>612</v>
      </c>
      <c r="C525" s="480">
        <f t="shared" ref="C525:G526" si="39">C578+C631</f>
        <v>0</v>
      </c>
      <c r="D525" s="480">
        <f t="shared" si="39"/>
        <v>0</v>
      </c>
      <c r="E525" s="480">
        <f t="shared" si="39"/>
        <v>0</v>
      </c>
      <c r="F525" s="480">
        <f t="shared" si="39"/>
        <v>0</v>
      </c>
      <c r="G525" s="481">
        <f t="shared" si="39"/>
        <v>0</v>
      </c>
    </row>
    <row r="526" spans="1:7" s="74" customFormat="1" ht="10.5" customHeight="1">
      <c r="A526" s="483" t="s">
        <v>537</v>
      </c>
      <c r="B526" s="477" t="s">
        <v>613</v>
      </c>
      <c r="C526" s="480">
        <f t="shared" si="39"/>
        <v>0</v>
      </c>
      <c r="D526" s="480">
        <f t="shared" si="39"/>
        <v>0</v>
      </c>
      <c r="E526" s="480">
        <f t="shared" si="39"/>
        <v>0</v>
      </c>
      <c r="F526" s="480">
        <f t="shared" si="39"/>
        <v>0</v>
      </c>
      <c r="G526" s="481">
        <f t="shared" si="39"/>
        <v>0</v>
      </c>
    </row>
    <row r="527" spans="1:7" s="74" customFormat="1" ht="10.5" customHeight="1">
      <c r="A527" s="476"/>
      <c r="B527" s="477" t="s">
        <v>614</v>
      </c>
      <c r="C527" s="480">
        <f>SUM(C525:C526)</f>
        <v>0</v>
      </c>
      <c r="D527" s="480">
        <f>SUM(D525:D526)</f>
        <v>0</v>
      </c>
      <c r="E527" s="480">
        <f>SUM(E525:E526)</f>
        <v>0</v>
      </c>
      <c r="F527" s="480">
        <f>SUM(F525:F526)</f>
        <v>0</v>
      </c>
      <c r="G527" s="481">
        <f>SUM(G525:G526)</f>
        <v>0</v>
      </c>
    </row>
    <row r="528" spans="1:7" s="74" customFormat="1" ht="10.5" customHeight="1">
      <c r="A528" s="476"/>
      <c r="B528" s="477" t="s">
        <v>615</v>
      </c>
      <c r="C528" s="480">
        <f>C524-C527</f>
        <v>0</v>
      </c>
      <c r="D528" s="480">
        <f>D524-D527</f>
        <v>0</v>
      </c>
      <c r="E528" s="480">
        <f>E524-E527</f>
        <v>0</v>
      </c>
      <c r="F528" s="480">
        <f>F524-F527</f>
        <v>0</v>
      </c>
      <c r="G528" s="481">
        <f>G524-G527</f>
        <v>0</v>
      </c>
    </row>
    <row r="529" spans="1:7" s="74" customFormat="1" ht="10.5" customHeight="1">
      <c r="A529" s="476"/>
      <c r="B529" s="477" t="s">
        <v>616</v>
      </c>
      <c r="C529" s="480">
        <f>C582+C635</f>
        <v>0</v>
      </c>
      <c r="D529" s="480">
        <f>D582+D635</f>
        <v>0</v>
      </c>
      <c r="E529" s="480">
        <f>E582+E635</f>
        <v>0</v>
      </c>
      <c r="F529" s="480">
        <f>F582+F635</f>
        <v>0</v>
      </c>
      <c r="G529" s="481">
        <f>G582+G635</f>
        <v>0</v>
      </c>
    </row>
    <row r="530" spans="1:7" s="74" customFormat="1" ht="10.5" customHeight="1" thickBot="1">
      <c r="A530" s="487"/>
      <c r="B530" s="488" t="s">
        <v>617</v>
      </c>
      <c r="C530" s="489" t="e">
        <f>C528/C529</f>
        <v>#DIV/0!</v>
      </c>
      <c r="D530" s="489" t="e">
        <f>D528/D529</f>
        <v>#DIV/0!</v>
      </c>
      <c r="E530" s="489" t="e">
        <f>E528/E529</f>
        <v>#DIV/0!</v>
      </c>
      <c r="F530" s="489" t="e">
        <f>F528/F529</f>
        <v>#DIV/0!</v>
      </c>
      <c r="G530" s="490" t="e">
        <f>G528/G529</f>
        <v>#DIV/0!</v>
      </c>
    </row>
    <row r="531" spans="1:7" ht="11.25" customHeight="1" thickTop="1">
      <c r="A531" s="145" t="s">
        <v>490</v>
      </c>
      <c r="B531" s="704" t="s">
        <v>603</v>
      </c>
      <c r="C531" s="704"/>
      <c r="D531" s="704"/>
      <c r="E531" s="704"/>
      <c r="F531" s="704"/>
      <c r="G531" s="704"/>
    </row>
    <row r="532" spans="1:7" ht="11.25" customHeight="1">
      <c r="A532" s="145" t="s">
        <v>491</v>
      </c>
      <c r="B532" s="125" t="s">
        <v>18</v>
      </c>
      <c r="D532" s="146" t="s">
        <v>19</v>
      </c>
      <c r="E532" s="72" t="s">
        <v>20</v>
      </c>
    </row>
    <row r="533" spans="1:7" ht="18" customHeight="1">
      <c r="A533" s="146" t="s">
        <v>604</v>
      </c>
    </row>
    <row r="534" spans="1:7" ht="11.1" customHeight="1">
      <c r="B534" s="146" t="s">
        <v>605</v>
      </c>
    </row>
    <row r="535" spans="1:7" ht="15" customHeight="1" thickBot="1">
      <c r="A535" s="317" t="s">
        <v>627</v>
      </c>
      <c r="B535" s="126"/>
      <c r="C535" s="317"/>
    </row>
    <row r="536" spans="1:7" s="122" customFormat="1" ht="15.75" customHeight="1" thickTop="1">
      <c r="A536" s="723" t="s">
        <v>607</v>
      </c>
      <c r="B536" s="726" t="s">
        <v>557</v>
      </c>
      <c r="C536" s="729" t="s">
        <v>558</v>
      </c>
      <c r="D536" s="730"/>
      <c r="E536" s="730"/>
      <c r="F536" s="730"/>
      <c r="G536" s="731"/>
    </row>
    <row r="537" spans="1:7" s="122" customFormat="1" ht="11.1" customHeight="1">
      <c r="A537" s="724"/>
      <c r="B537" s="727"/>
      <c r="C537" s="472" t="s">
        <v>197</v>
      </c>
      <c r="D537" s="472" t="s">
        <v>197</v>
      </c>
      <c r="E537" s="472" t="s">
        <v>197</v>
      </c>
      <c r="F537" s="472" t="s">
        <v>197</v>
      </c>
      <c r="G537" s="473" t="s">
        <v>197</v>
      </c>
    </row>
    <row r="538" spans="1:7" s="122" customFormat="1" ht="11.1" customHeight="1">
      <c r="A538" s="725"/>
      <c r="B538" s="728"/>
      <c r="C538" s="474" t="s">
        <v>608</v>
      </c>
      <c r="D538" s="474" t="s">
        <v>608</v>
      </c>
      <c r="E538" s="474" t="s">
        <v>608</v>
      </c>
      <c r="F538" s="474" t="s">
        <v>608</v>
      </c>
      <c r="G538" s="475" t="s">
        <v>608</v>
      </c>
    </row>
    <row r="539" spans="1:7" s="74" customFormat="1" ht="10.5" customHeight="1">
      <c r="A539" s="476"/>
      <c r="B539" s="477" t="s">
        <v>609</v>
      </c>
      <c r="C539" s="491">
        <v>0</v>
      </c>
      <c r="D539" s="491">
        <v>0</v>
      </c>
      <c r="E539" s="491">
        <v>0</v>
      </c>
      <c r="F539" s="491">
        <v>0</v>
      </c>
      <c r="G539" s="458">
        <v>0</v>
      </c>
    </row>
    <row r="540" spans="1:7" s="74" customFormat="1" ht="10.5" customHeight="1">
      <c r="A540" s="476"/>
      <c r="B540" s="477" t="s">
        <v>610</v>
      </c>
      <c r="C540" s="491">
        <v>0</v>
      </c>
      <c r="D540" s="491">
        <v>0</v>
      </c>
      <c r="E540" s="491">
        <v>0</v>
      </c>
      <c r="F540" s="491">
        <v>0</v>
      </c>
      <c r="G540" s="459">
        <v>0</v>
      </c>
    </row>
    <row r="541" spans="1:7" s="74" customFormat="1" ht="10.5" customHeight="1">
      <c r="A541" s="476"/>
      <c r="B541" s="477" t="s">
        <v>611</v>
      </c>
      <c r="C541" s="480">
        <f>SUM(C539:C540)</f>
        <v>0</v>
      </c>
      <c r="D541" s="480">
        <f>SUM(D539:D540)</f>
        <v>0</v>
      </c>
      <c r="E541" s="480">
        <f>SUM(E539:E540)</f>
        <v>0</v>
      </c>
      <c r="F541" s="480">
        <f>SUM(F539:F540)</f>
        <v>0</v>
      </c>
      <c r="G541" s="481">
        <f>SUM(G539:G540)</f>
        <v>0</v>
      </c>
    </row>
    <row r="542" spans="1:7" s="74" customFormat="1" ht="10.5" customHeight="1">
      <c r="A542" s="482" t="s">
        <v>197</v>
      </c>
      <c r="B542" s="477" t="s">
        <v>612</v>
      </c>
      <c r="C542" s="491">
        <v>0</v>
      </c>
      <c r="D542" s="491">
        <v>0</v>
      </c>
      <c r="E542" s="491">
        <v>0</v>
      </c>
      <c r="F542" s="491">
        <v>0</v>
      </c>
      <c r="G542" s="459">
        <v>0</v>
      </c>
    </row>
    <row r="543" spans="1:7" s="74" customFormat="1" ht="10.5" customHeight="1">
      <c r="A543" s="483" t="s">
        <v>537</v>
      </c>
      <c r="B543" s="477" t="s">
        <v>613</v>
      </c>
      <c r="C543" s="491">
        <v>0</v>
      </c>
      <c r="D543" s="491">
        <v>0</v>
      </c>
      <c r="E543" s="491">
        <v>0</v>
      </c>
      <c r="F543" s="491">
        <v>0</v>
      </c>
      <c r="G543" s="459">
        <v>0</v>
      </c>
    </row>
    <row r="544" spans="1:7" s="74" customFormat="1" ht="10.5" customHeight="1">
      <c r="A544" s="476"/>
      <c r="B544" s="477" t="s">
        <v>614</v>
      </c>
      <c r="C544" s="480">
        <f>SUM(C542:C543)</f>
        <v>0</v>
      </c>
      <c r="D544" s="480">
        <f>SUM(D542:D543)</f>
        <v>0</v>
      </c>
      <c r="E544" s="480">
        <f>SUM(E542:E543)</f>
        <v>0</v>
      </c>
      <c r="F544" s="480">
        <f>SUM(F542:F543)</f>
        <v>0</v>
      </c>
      <c r="G544" s="481">
        <f>SUM(G542:G543)</f>
        <v>0</v>
      </c>
    </row>
    <row r="545" spans="1:7" s="74" customFormat="1" ht="10.5" customHeight="1">
      <c r="A545" s="476"/>
      <c r="B545" s="477" t="s">
        <v>615</v>
      </c>
      <c r="C545" s="480">
        <f>C541-C544</f>
        <v>0</v>
      </c>
      <c r="D545" s="480">
        <f>D541-D544</f>
        <v>0</v>
      </c>
      <c r="E545" s="480">
        <f>E541-E544</f>
        <v>0</v>
      </c>
      <c r="F545" s="480">
        <f>F541-F544</f>
        <v>0</v>
      </c>
      <c r="G545" s="481">
        <f>G541-G544</f>
        <v>0</v>
      </c>
    </row>
    <row r="546" spans="1:7" s="74" customFormat="1" ht="10.5" customHeight="1">
      <c r="A546" s="476"/>
      <c r="B546" s="477" t="s">
        <v>616</v>
      </c>
      <c r="C546" s="491">
        <v>0</v>
      </c>
      <c r="D546" s="491">
        <v>0</v>
      </c>
      <c r="E546" s="491">
        <v>0</v>
      </c>
      <c r="F546" s="491">
        <v>0</v>
      </c>
      <c r="G546" s="459">
        <v>0</v>
      </c>
    </row>
    <row r="547" spans="1:7" s="74" customFormat="1" ht="10.5" customHeight="1">
      <c r="A547" s="484"/>
      <c r="B547" s="368" t="s">
        <v>617</v>
      </c>
      <c r="C547" s="485" t="e">
        <f>C545/C546</f>
        <v>#DIV/0!</v>
      </c>
      <c r="D547" s="485" t="e">
        <f>D545/D546</f>
        <v>#DIV/0!</v>
      </c>
      <c r="E547" s="485" t="e">
        <f>E545/E546</f>
        <v>#DIV/0!</v>
      </c>
      <c r="F547" s="485" t="e">
        <f>F545/F546</f>
        <v>#DIV/0!</v>
      </c>
      <c r="G547" s="486" t="e">
        <f>G545/G546</f>
        <v>#DIV/0!</v>
      </c>
    </row>
    <row r="548" spans="1:7" s="74" customFormat="1" ht="10.5" customHeight="1">
      <c r="A548" s="476"/>
      <c r="B548" s="477" t="s">
        <v>609</v>
      </c>
      <c r="C548" s="491">
        <v>0</v>
      </c>
      <c r="D548" s="491">
        <v>0</v>
      </c>
      <c r="E548" s="491">
        <v>0</v>
      </c>
      <c r="F548" s="491">
        <v>0</v>
      </c>
      <c r="G548" s="458">
        <v>0</v>
      </c>
    </row>
    <row r="549" spans="1:7" s="74" customFormat="1" ht="10.5" customHeight="1">
      <c r="A549" s="476"/>
      <c r="B549" s="477" t="s">
        <v>610</v>
      </c>
      <c r="C549" s="491">
        <v>0</v>
      </c>
      <c r="D549" s="491">
        <v>0</v>
      </c>
      <c r="E549" s="491">
        <v>0</v>
      </c>
      <c r="F549" s="491">
        <v>0</v>
      </c>
      <c r="G549" s="459">
        <v>0</v>
      </c>
    </row>
    <row r="550" spans="1:7" s="74" customFormat="1" ht="10.5" customHeight="1">
      <c r="A550" s="476"/>
      <c r="B550" s="477" t="s">
        <v>611</v>
      </c>
      <c r="C550" s="480">
        <f>SUM(C548:C549)</f>
        <v>0</v>
      </c>
      <c r="D550" s="480">
        <f>SUM(D548:D549)</f>
        <v>0</v>
      </c>
      <c r="E550" s="480">
        <f>SUM(E548:E549)</f>
        <v>0</v>
      </c>
      <c r="F550" s="480">
        <f>SUM(F548:F549)</f>
        <v>0</v>
      </c>
      <c r="G550" s="481">
        <f>SUM(G548:G549)</f>
        <v>0</v>
      </c>
    </row>
    <row r="551" spans="1:7" s="74" customFormat="1" ht="10.5" customHeight="1">
      <c r="A551" s="482" t="s">
        <v>197</v>
      </c>
      <c r="B551" s="477" t="s">
        <v>612</v>
      </c>
      <c r="C551" s="491">
        <v>0</v>
      </c>
      <c r="D551" s="491">
        <v>0</v>
      </c>
      <c r="E551" s="491">
        <v>0</v>
      </c>
      <c r="F551" s="491">
        <v>0</v>
      </c>
      <c r="G551" s="459">
        <v>0</v>
      </c>
    </row>
    <row r="552" spans="1:7" s="74" customFormat="1" ht="10.5" customHeight="1">
      <c r="A552" s="483" t="s">
        <v>537</v>
      </c>
      <c r="B552" s="477" t="s">
        <v>613</v>
      </c>
      <c r="C552" s="491">
        <v>0</v>
      </c>
      <c r="D552" s="491">
        <v>0</v>
      </c>
      <c r="E552" s="491">
        <v>0</v>
      </c>
      <c r="F552" s="491">
        <v>0</v>
      </c>
      <c r="G552" s="459">
        <v>0</v>
      </c>
    </row>
    <row r="553" spans="1:7" s="74" customFormat="1" ht="10.5" customHeight="1">
      <c r="A553" s="476"/>
      <c r="B553" s="477" t="s">
        <v>614</v>
      </c>
      <c r="C553" s="480">
        <f>SUM(C551:C552)</f>
        <v>0</v>
      </c>
      <c r="D553" s="480">
        <f>SUM(D551:D552)</f>
        <v>0</v>
      </c>
      <c r="E553" s="480">
        <f>SUM(E551:E552)</f>
        <v>0</v>
      </c>
      <c r="F553" s="480">
        <f>SUM(F551:F552)</f>
        <v>0</v>
      </c>
      <c r="G553" s="481">
        <f>SUM(G551:G552)</f>
        <v>0</v>
      </c>
    </row>
    <row r="554" spans="1:7" s="74" customFormat="1" ht="10.5" customHeight="1">
      <c r="A554" s="476"/>
      <c r="B554" s="477" t="s">
        <v>615</v>
      </c>
      <c r="C554" s="480">
        <f>C550-C553</f>
        <v>0</v>
      </c>
      <c r="D554" s="480">
        <f>D550-D553</f>
        <v>0</v>
      </c>
      <c r="E554" s="480">
        <f>E550-E553</f>
        <v>0</v>
      </c>
      <c r="F554" s="480">
        <f>F550-F553</f>
        <v>0</v>
      </c>
      <c r="G554" s="481">
        <f>G550-G553</f>
        <v>0</v>
      </c>
    </row>
    <row r="555" spans="1:7" s="74" customFormat="1" ht="10.5" customHeight="1">
      <c r="A555" s="476"/>
      <c r="B555" s="477" t="s">
        <v>616</v>
      </c>
      <c r="C555" s="491">
        <v>0</v>
      </c>
      <c r="D555" s="491">
        <v>0</v>
      </c>
      <c r="E555" s="491">
        <v>0</v>
      </c>
      <c r="F555" s="491">
        <v>0</v>
      </c>
      <c r="G555" s="459">
        <v>0</v>
      </c>
    </row>
    <row r="556" spans="1:7" s="74" customFormat="1" ht="10.5" customHeight="1">
      <c r="A556" s="484"/>
      <c r="B556" s="368" t="s">
        <v>617</v>
      </c>
      <c r="C556" s="485" t="e">
        <f>C554/C555</f>
        <v>#DIV/0!</v>
      </c>
      <c r="D556" s="485" t="e">
        <f>D554/D555</f>
        <v>#DIV/0!</v>
      </c>
      <c r="E556" s="485" t="e">
        <f>E554/E555</f>
        <v>#DIV/0!</v>
      </c>
      <c r="F556" s="485" t="e">
        <f>F554/F555</f>
        <v>#DIV/0!</v>
      </c>
      <c r="G556" s="486" t="e">
        <f>G554/G555</f>
        <v>#DIV/0!</v>
      </c>
    </row>
    <row r="557" spans="1:7" s="74" customFormat="1" ht="10.5" customHeight="1">
      <c r="A557" s="476"/>
      <c r="B557" s="477" t="s">
        <v>609</v>
      </c>
      <c r="C557" s="491">
        <v>0</v>
      </c>
      <c r="D557" s="491">
        <v>0</v>
      </c>
      <c r="E557" s="491">
        <v>0</v>
      </c>
      <c r="F557" s="491">
        <v>0</v>
      </c>
      <c r="G557" s="458">
        <v>0</v>
      </c>
    </row>
    <row r="558" spans="1:7" s="74" customFormat="1" ht="10.5" customHeight="1">
      <c r="A558" s="476"/>
      <c r="B558" s="477" t="s">
        <v>610</v>
      </c>
      <c r="C558" s="491">
        <v>0</v>
      </c>
      <c r="D558" s="491">
        <v>0</v>
      </c>
      <c r="E558" s="491">
        <v>0</v>
      </c>
      <c r="F558" s="491">
        <v>0</v>
      </c>
      <c r="G558" s="459">
        <v>0</v>
      </c>
    </row>
    <row r="559" spans="1:7" s="74" customFormat="1" ht="10.5" customHeight="1">
      <c r="A559" s="476"/>
      <c r="B559" s="477" t="s">
        <v>611</v>
      </c>
      <c r="C559" s="480">
        <f>SUM(C557:C558)</f>
        <v>0</v>
      </c>
      <c r="D559" s="480">
        <f>SUM(D557:D558)</f>
        <v>0</v>
      </c>
      <c r="E559" s="480">
        <f>SUM(E557:E558)</f>
        <v>0</v>
      </c>
      <c r="F559" s="480">
        <f>SUM(F557:F558)</f>
        <v>0</v>
      </c>
      <c r="G559" s="481">
        <f>SUM(G557:G558)</f>
        <v>0</v>
      </c>
    </row>
    <row r="560" spans="1:7" s="74" customFormat="1" ht="10.5" customHeight="1">
      <c r="A560" s="482" t="s">
        <v>197</v>
      </c>
      <c r="B560" s="477" t="s">
        <v>612</v>
      </c>
      <c r="C560" s="491">
        <v>0</v>
      </c>
      <c r="D560" s="491">
        <v>0</v>
      </c>
      <c r="E560" s="491">
        <v>0</v>
      </c>
      <c r="F560" s="491">
        <v>0</v>
      </c>
      <c r="G560" s="459">
        <v>0</v>
      </c>
    </row>
    <row r="561" spans="1:7" s="74" customFormat="1" ht="10.5" customHeight="1">
      <c r="A561" s="483" t="s">
        <v>537</v>
      </c>
      <c r="B561" s="477" t="s">
        <v>613</v>
      </c>
      <c r="C561" s="491">
        <v>0</v>
      </c>
      <c r="D561" s="491">
        <v>0</v>
      </c>
      <c r="E561" s="491">
        <v>0</v>
      </c>
      <c r="F561" s="491">
        <v>0</v>
      </c>
      <c r="G561" s="459">
        <v>0</v>
      </c>
    </row>
    <row r="562" spans="1:7" s="74" customFormat="1" ht="10.5" customHeight="1">
      <c r="A562" s="476"/>
      <c r="B562" s="477" t="s">
        <v>614</v>
      </c>
      <c r="C562" s="480">
        <f>SUM(C560:C561)</f>
        <v>0</v>
      </c>
      <c r="D562" s="480">
        <f>SUM(D560:D561)</f>
        <v>0</v>
      </c>
      <c r="E562" s="480">
        <f>SUM(E560:E561)</f>
        <v>0</v>
      </c>
      <c r="F562" s="480">
        <f>SUM(F560:F561)</f>
        <v>0</v>
      </c>
      <c r="G562" s="481">
        <f>SUM(G560:G561)</f>
        <v>0</v>
      </c>
    </row>
    <row r="563" spans="1:7" s="74" customFormat="1" ht="10.5" customHeight="1">
      <c r="A563" s="476"/>
      <c r="B563" s="477" t="s">
        <v>615</v>
      </c>
      <c r="C563" s="480">
        <f>C559-C562</f>
        <v>0</v>
      </c>
      <c r="D563" s="480">
        <f>D559-D562</f>
        <v>0</v>
      </c>
      <c r="E563" s="480">
        <f>E559-E562</f>
        <v>0</v>
      </c>
      <c r="F563" s="480">
        <f>F559-F562</f>
        <v>0</v>
      </c>
      <c r="G563" s="481">
        <f>G559-G562</f>
        <v>0</v>
      </c>
    </row>
    <row r="564" spans="1:7" s="74" customFormat="1" ht="10.5" customHeight="1">
      <c r="A564" s="476"/>
      <c r="B564" s="477" t="s">
        <v>616</v>
      </c>
      <c r="C564" s="491">
        <v>0</v>
      </c>
      <c r="D564" s="491">
        <v>0</v>
      </c>
      <c r="E564" s="491">
        <v>0</v>
      </c>
      <c r="F564" s="491">
        <v>0</v>
      </c>
      <c r="G564" s="459">
        <v>0</v>
      </c>
    </row>
    <row r="565" spans="1:7" s="74" customFormat="1" ht="10.5" customHeight="1">
      <c r="A565" s="484"/>
      <c r="B565" s="368" t="s">
        <v>617</v>
      </c>
      <c r="C565" s="485" t="e">
        <f>C563/C564</f>
        <v>#DIV/0!</v>
      </c>
      <c r="D565" s="485" t="e">
        <f>D563/D564</f>
        <v>#DIV/0!</v>
      </c>
      <c r="E565" s="485" t="e">
        <f>E563/E564</f>
        <v>#DIV/0!</v>
      </c>
      <c r="F565" s="485" t="e">
        <f>F563/F564</f>
        <v>#DIV/0!</v>
      </c>
      <c r="G565" s="486" t="e">
        <f>G563/G564</f>
        <v>#DIV/0!</v>
      </c>
    </row>
    <row r="566" spans="1:7" s="74" customFormat="1" ht="10.5" customHeight="1">
      <c r="A566" s="476"/>
      <c r="B566" s="477" t="s">
        <v>609</v>
      </c>
      <c r="C566" s="491">
        <v>0</v>
      </c>
      <c r="D566" s="491">
        <v>0</v>
      </c>
      <c r="E566" s="491">
        <v>0</v>
      </c>
      <c r="F566" s="491">
        <v>0</v>
      </c>
      <c r="G566" s="458">
        <v>0</v>
      </c>
    </row>
    <row r="567" spans="1:7" s="74" customFormat="1" ht="10.5" customHeight="1">
      <c r="A567" s="476"/>
      <c r="B567" s="477" t="s">
        <v>610</v>
      </c>
      <c r="C567" s="491">
        <v>0</v>
      </c>
      <c r="D567" s="491">
        <v>0</v>
      </c>
      <c r="E567" s="491">
        <v>0</v>
      </c>
      <c r="F567" s="491">
        <v>0</v>
      </c>
      <c r="G567" s="459">
        <v>0</v>
      </c>
    </row>
    <row r="568" spans="1:7" s="74" customFormat="1" ht="10.5" customHeight="1">
      <c r="A568" s="476"/>
      <c r="B568" s="477" t="s">
        <v>611</v>
      </c>
      <c r="C568" s="480">
        <f>SUM(C566:C567)</f>
        <v>0</v>
      </c>
      <c r="D568" s="480">
        <f>SUM(D566:D567)</f>
        <v>0</v>
      </c>
      <c r="E568" s="480">
        <f>SUM(E566:E567)</f>
        <v>0</v>
      </c>
      <c r="F568" s="480">
        <f>SUM(F566:F567)</f>
        <v>0</v>
      </c>
      <c r="G568" s="481">
        <f>SUM(G566:G567)</f>
        <v>0</v>
      </c>
    </row>
    <row r="569" spans="1:7" s="74" customFormat="1" ht="10.5" customHeight="1">
      <c r="A569" s="482" t="s">
        <v>197</v>
      </c>
      <c r="B569" s="477" t="s">
        <v>612</v>
      </c>
      <c r="C569" s="491">
        <v>0</v>
      </c>
      <c r="D569" s="491">
        <v>0</v>
      </c>
      <c r="E569" s="491">
        <v>0</v>
      </c>
      <c r="F569" s="491">
        <v>0</v>
      </c>
      <c r="G569" s="459">
        <v>0</v>
      </c>
    </row>
    <row r="570" spans="1:7" s="74" customFormat="1" ht="10.5" customHeight="1">
      <c r="A570" s="483" t="s">
        <v>537</v>
      </c>
      <c r="B570" s="477" t="s">
        <v>613</v>
      </c>
      <c r="C570" s="491">
        <v>0</v>
      </c>
      <c r="D570" s="491">
        <v>0</v>
      </c>
      <c r="E570" s="491">
        <v>0</v>
      </c>
      <c r="F570" s="491">
        <v>0</v>
      </c>
      <c r="G570" s="459">
        <v>0</v>
      </c>
    </row>
    <row r="571" spans="1:7" s="74" customFormat="1" ht="10.5" customHeight="1">
      <c r="A571" s="476"/>
      <c r="B571" s="477" t="s">
        <v>614</v>
      </c>
      <c r="C571" s="480">
        <f>SUM(C569:C570)</f>
        <v>0</v>
      </c>
      <c r="D571" s="480">
        <f>SUM(D569:D570)</f>
        <v>0</v>
      </c>
      <c r="E571" s="480">
        <f>SUM(E569:E570)</f>
        <v>0</v>
      </c>
      <c r="F571" s="480">
        <f>SUM(F569:F570)</f>
        <v>0</v>
      </c>
      <c r="G571" s="481">
        <f>SUM(G569:G570)</f>
        <v>0</v>
      </c>
    </row>
    <row r="572" spans="1:7" s="74" customFormat="1" ht="10.5" customHeight="1">
      <c r="A572" s="476"/>
      <c r="B572" s="477" t="s">
        <v>615</v>
      </c>
      <c r="C572" s="480">
        <f>C568-C571</f>
        <v>0</v>
      </c>
      <c r="D572" s="480">
        <f>D568-D571</f>
        <v>0</v>
      </c>
      <c r="E572" s="480">
        <f>E568-E571</f>
        <v>0</v>
      </c>
      <c r="F572" s="480">
        <f>F568-F571</f>
        <v>0</v>
      </c>
      <c r="G572" s="481">
        <f>G568-G571</f>
        <v>0</v>
      </c>
    </row>
    <row r="573" spans="1:7" s="74" customFormat="1" ht="10.5" customHeight="1">
      <c r="A573" s="476"/>
      <c r="B573" s="477" t="s">
        <v>616</v>
      </c>
      <c r="C573" s="491">
        <v>0</v>
      </c>
      <c r="D573" s="491">
        <v>0</v>
      </c>
      <c r="E573" s="491">
        <v>0</v>
      </c>
      <c r="F573" s="491">
        <v>0</v>
      </c>
      <c r="G573" s="459">
        <v>0</v>
      </c>
    </row>
    <row r="574" spans="1:7" s="74" customFormat="1" ht="10.5" customHeight="1">
      <c r="A574" s="484"/>
      <c r="B574" s="368" t="s">
        <v>617</v>
      </c>
      <c r="C574" s="485" t="e">
        <f>C572/C573</f>
        <v>#DIV/0!</v>
      </c>
      <c r="D574" s="485" t="e">
        <f>D572/D573</f>
        <v>#DIV/0!</v>
      </c>
      <c r="E574" s="485" t="e">
        <f>E572/E573</f>
        <v>#DIV/0!</v>
      </c>
      <c r="F574" s="485" t="e">
        <f>F572/F573</f>
        <v>#DIV/0!</v>
      </c>
      <c r="G574" s="486" t="e">
        <f>G572/G573</f>
        <v>#DIV/0!</v>
      </c>
    </row>
    <row r="575" spans="1:7" s="74" customFormat="1" ht="10.5" customHeight="1">
      <c r="A575" s="476"/>
      <c r="B575" s="477" t="s">
        <v>609</v>
      </c>
      <c r="C575" s="491">
        <v>0</v>
      </c>
      <c r="D575" s="491">
        <v>0</v>
      </c>
      <c r="E575" s="491">
        <v>0</v>
      </c>
      <c r="F575" s="491">
        <v>0</v>
      </c>
      <c r="G575" s="458">
        <v>0</v>
      </c>
    </row>
    <row r="576" spans="1:7" s="74" customFormat="1" ht="10.5" customHeight="1">
      <c r="A576" s="476"/>
      <c r="B576" s="477" t="s">
        <v>610</v>
      </c>
      <c r="C576" s="491">
        <v>0</v>
      </c>
      <c r="D576" s="491">
        <v>0</v>
      </c>
      <c r="E576" s="491">
        <v>0</v>
      </c>
      <c r="F576" s="491">
        <v>0</v>
      </c>
      <c r="G576" s="459">
        <v>0</v>
      </c>
    </row>
    <row r="577" spans="1:7" s="74" customFormat="1" ht="10.5" customHeight="1">
      <c r="A577" s="476"/>
      <c r="B577" s="477" t="s">
        <v>611</v>
      </c>
      <c r="C577" s="480">
        <f>SUM(C575:C576)</f>
        <v>0</v>
      </c>
      <c r="D577" s="480">
        <f>SUM(D575:D576)</f>
        <v>0</v>
      </c>
      <c r="E577" s="480">
        <f>SUM(E575:E576)</f>
        <v>0</v>
      </c>
      <c r="F577" s="480">
        <f>SUM(F575:F576)</f>
        <v>0</v>
      </c>
      <c r="G577" s="481">
        <f>SUM(G575:G576)</f>
        <v>0</v>
      </c>
    </row>
    <row r="578" spans="1:7" s="74" customFormat="1" ht="10.5" customHeight="1">
      <c r="A578" s="482" t="s">
        <v>197</v>
      </c>
      <c r="B578" s="477" t="s">
        <v>612</v>
      </c>
      <c r="C578" s="491">
        <v>0</v>
      </c>
      <c r="D578" s="491">
        <v>0</v>
      </c>
      <c r="E578" s="491">
        <v>0</v>
      </c>
      <c r="F578" s="491">
        <v>0</v>
      </c>
      <c r="G578" s="459">
        <v>0</v>
      </c>
    </row>
    <row r="579" spans="1:7" s="74" customFormat="1" ht="10.5" customHeight="1">
      <c r="A579" s="483" t="s">
        <v>537</v>
      </c>
      <c r="B579" s="477" t="s">
        <v>613</v>
      </c>
      <c r="C579" s="491">
        <v>0</v>
      </c>
      <c r="D579" s="491">
        <v>0</v>
      </c>
      <c r="E579" s="491">
        <v>0</v>
      </c>
      <c r="F579" s="491">
        <v>0</v>
      </c>
      <c r="G579" s="459">
        <v>0</v>
      </c>
    </row>
    <row r="580" spans="1:7" s="74" customFormat="1" ht="10.5" customHeight="1">
      <c r="A580" s="476"/>
      <c r="B580" s="477" t="s">
        <v>614</v>
      </c>
      <c r="C580" s="480">
        <f>SUM(C578:C579)</f>
        <v>0</v>
      </c>
      <c r="D580" s="480">
        <f>SUM(D578:D579)</f>
        <v>0</v>
      </c>
      <c r="E580" s="480">
        <f>SUM(E578:E579)</f>
        <v>0</v>
      </c>
      <c r="F580" s="480">
        <f>SUM(F578:F579)</f>
        <v>0</v>
      </c>
      <c r="G580" s="481">
        <f>SUM(G578:G579)</f>
        <v>0</v>
      </c>
    </row>
    <row r="581" spans="1:7" s="74" customFormat="1" ht="10.5" customHeight="1">
      <c r="A581" s="476"/>
      <c r="B581" s="477" t="s">
        <v>615</v>
      </c>
      <c r="C581" s="480">
        <f>C577-C580</f>
        <v>0</v>
      </c>
      <c r="D581" s="480">
        <f>D577-D580</f>
        <v>0</v>
      </c>
      <c r="E581" s="480">
        <f>E577-E580</f>
        <v>0</v>
      </c>
      <c r="F581" s="480">
        <f>F577-F580</f>
        <v>0</v>
      </c>
      <c r="G581" s="481">
        <f>G577-G580</f>
        <v>0</v>
      </c>
    </row>
    <row r="582" spans="1:7" s="74" customFormat="1" ht="10.5" customHeight="1">
      <c r="A582" s="476"/>
      <c r="B582" s="477" t="s">
        <v>616</v>
      </c>
      <c r="C582" s="491">
        <v>0</v>
      </c>
      <c r="D582" s="491">
        <v>0</v>
      </c>
      <c r="E582" s="491">
        <v>0</v>
      </c>
      <c r="F582" s="491">
        <v>0</v>
      </c>
      <c r="G582" s="459">
        <v>0</v>
      </c>
    </row>
    <row r="583" spans="1:7" s="74" customFormat="1" ht="10.5" customHeight="1" thickBot="1">
      <c r="A583" s="487"/>
      <c r="B583" s="488" t="s">
        <v>617</v>
      </c>
      <c r="C583" s="489" t="e">
        <f>C581/C582</f>
        <v>#DIV/0!</v>
      </c>
      <c r="D583" s="489" t="e">
        <f>D581/D582</f>
        <v>#DIV/0!</v>
      </c>
      <c r="E583" s="489" t="e">
        <f>E581/E582</f>
        <v>#DIV/0!</v>
      </c>
      <c r="F583" s="489" t="e">
        <f>F581/F582</f>
        <v>#DIV/0!</v>
      </c>
      <c r="G583" s="490" t="e">
        <f>G581/G582</f>
        <v>#DIV/0!</v>
      </c>
    </row>
    <row r="584" spans="1:7" ht="11.25" customHeight="1" thickTop="1">
      <c r="A584" s="145" t="s">
        <v>490</v>
      </c>
      <c r="B584" s="704" t="s">
        <v>603</v>
      </c>
      <c r="C584" s="704"/>
      <c r="D584" s="704"/>
      <c r="E584" s="704"/>
      <c r="F584" s="704"/>
      <c r="G584" s="704"/>
    </row>
    <row r="585" spans="1:7" ht="11.25" customHeight="1">
      <c r="A585" s="145" t="s">
        <v>491</v>
      </c>
      <c r="B585" s="125" t="s">
        <v>18</v>
      </c>
      <c r="D585" s="146" t="s">
        <v>19</v>
      </c>
      <c r="E585" s="72" t="s">
        <v>20</v>
      </c>
    </row>
    <row r="586" spans="1:7" ht="18" customHeight="1">
      <c r="A586" s="146" t="s">
        <v>604</v>
      </c>
    </row>
    <row r="587" spans="1:7" ht="11.1" customHeight="1">
      <c r="B587" s="146" t="s">
        <v>605</v>
      </c>
    </row>
    <row r="588" spans="1:7" ht="15" thickBot="1">
      <c r="A588" s="317" t="s">
        <v>628</v>
      </c>
      <c r="B588" s="126"/>
      <c r="C588" s="317"/>
    </row>
    <row r="589" spans="1:7" ht="13.5" customHeight="1" thickTop="1">
      <c r="A589" s="723" t="s">
        <v>607</v>
      </c>
      <c r="B589" s="726" t="s">
        <v>557</v>
      </c>
      <c r="C589" s="729" t="s">
        <v>558</v>
      </c>
      <c r="D589" s="730"/>
      <c r="E589" s="730"/>
      <c r="F589" s="730"/>
      <c r="G589" s="731"/>
    </row>
    <row r="590" spans="1:7">
      <c r="A590" s="724"/>
      <c r="B590" s="727"/>
      <c r="C590" s="472" t="s">
        <v>197</v>
      </c>
      <c r="D590" s="472" t="s">
        <v>197</v>
      </c>
      <c r="E590" s="472" t="s">
        <v>197</v>
      </c>
      <c r="F590" s="472" t="s">
        <v>197</v>
      </c>
      <c r="G590" s="473" t="s">
        <v>197</v>
      </c>
    </row>
    <row r="591" spans="1:7">
      <c r="A591" s="725"/>
      <c r="B591" s="728"/>
      <c r="C591" s="474" t="s">
        <v>608</v>
      </c>
      <c r="D591" s="474" t="s">
        <v>608</v>
      </c>
      <c r="E591" s="474" t="s">
        <v>608</v>
      </c>
      <c r="F591" s="474" t="s">
        <v>608</v>
      </c>
      <c r="G591" s="475" t="s">
        <v>608</v>
      </c>
    </row>
    <row r="592" spans="1:7" ht="10.5" customHeight="1">
      <c r="A592" s="476"/>
      <c r="B592" s="477" t="s">
        <v>609</v>
      </c>
      <c r="C592" s="491">
        <v>0</v>
      </c>
      <c r="D592" s="491">
        <v>0</v>
      </c>
      <c r="E592" s="491">
        <v>0</v>
      </c>
      <c r="F592" s="491">
        <v>0</v>
      </c>
      <c r="G592" s="458">
        <v>0</v>
      </c>
    </row>
    <row r="593" spans="1:7" ht="10.5" customHeight="1">
      <c r="A593" s="476"/>
      <c r="B593" s="477" t="s">
        <v>610</v>
      </c>
      <c r="C593" s="491">
        <v>0</v>
      </c>
      <c r="D593" s="491">
        <v>0</v>
      </c>
      <c r="E593" s="491">
        <v>0</v>
      </c>
      <c r="F593" s="491">
        <v>0</v>
      </c>
      <c r="G593" s="459">
        <v>0</v>
      </c>
    </row>
    <row r="594" spans="1:7" ht="10.5" customHeight="1">
      <c r="A594" s="476"/>
      <c r="B594" s="477" t="s">
        <v>611</v>
      </c>
      <c r="C594" s="480">
        <f>SUM(C592:C593)</f>
        <v>0</v>
      </c>
      <c r="D594" s="480">
        <f>SUM(D592:D593)</f>
        <v>0</v>
      </c>
      <c r="E594" s="480">
        <f>SUM(E592:E593)</f>
        <v>0</v>
      </c>
      <c r="F594" s="480">
        <f>SUM(F592:F593)</f>
        <v>0</v>
      </c>
      <c r="G594" s="481">
        <f>SUM(G592:G593)</f>
        <v>0</v>
      </c>
    </row>
    <row r="595" spans="1:7" ht="10.5" customHeight="1">
      <c r="A595" s="482" t="s">
        <v>197</v>
      </c>
      <c r="B595" s="477" t="s">
        <v>612</v>
      </c>
      <c r="C595" s="491">
        <v>0</v>
      </c>
      <c r="D595" s="491">
        <v>0</v>
      </c>
      <c r="E595" s="491">
        <v>0</v>
      </c>
      <c r="F595" s="491">
        <v>0</v>
      </c>
      <c r="G595" s="459">
        <v>0</v>
      </c>
    </row>
    <row r="596" spans="1:7" ht="10.5" customHeight="1">
      <c r="A596" s="483" t="s">
        <v>537</v>
      </c>
      <c r="B596" s="477" t="s">
        <v>613</v>
      </c>
      <c r="C596" s="491">
        <v>0</v>
      </c>
      <c r="D596" s="491">
        <v>0</v>
      </c>
      <c r="E596" s="491">
        <v>0</v>
      </c>
      <c r="F596" s="491">
        <v>0</v>
      </c>
      <c r="G596" s="459">
        <v>0</v>
      </c>
    </row>
    <row r="597" spans="1:7" ht="10.5" customHeight="1">
      <c r="A597" s="476"/>
      <c r="B597" s="477" t="s">
        <v>614</v>
      </c>
      <c r="C597" s="480">
        <f>SUM(C595:C596)</f>
        <v>0</v>
      </c>
      <c r="D597" s="480">
        <f>SUM(D595:D596)</f>
        <v>0</v>
      </c>
      <c r="E597" s="480">
        <f>SUM(E595:E596)</f>
        <v>0</v>
      </c>
      <c r="F597" s="480">
        <f>SUM(F595:F596)</f>
        <v>0</v>
      </c>
      <c r="G597" s="481">
        <f>SUM(G595:G596)</f>
        <v>0</v>
      </c>
    </row>
    <row r="598" spans="1:7" ht="10.5" customHeight="1">
      <c r="A598" s="476"/>
      <c r="B598" s="477" t="s">
        <v>615</v>
      </c>
      <c r="C598" s="480">
        <f>C594-C597</f>
        <v>0</v>
      </c>
      <c r="D598" s="480">
        <f>D594-D597</f>
        <v>0</v>
      </c>
      <c r="E598" s="480">
        <f>E594-E597</f>
        <v>0</v>
      </c>
      <c r="F598" s="480">
        <f>F594-F597</f>
        <v>0</v>
      </c>
      <c r="G598" s="481">
        <f>G594-G597</f>
        <v>0</v>
      </c>
    </row>
    <row r="599" spans="1:7" ht="10.5" customHeight="1">
      <c r="A599" s="476"/>
      <c r="B599" s="477" t="s">
        <v>616</v>
      </c>
      <c r="C599" s="491">
        <v>0</v>
      </c>
      <c r="D599" s="491">
        <v>0</v>
      </c>
      <c r="E599" s="491">
        <v>0</v>
      </c>
      <c r="F599" s="491">
        <v>0</v>
      </c>
      <c r="G599" s="459">
        <v>0</v>
      </c>
    </row>
    <row r="600" spans="1:7" ht="10.5" customHeight="1">
      <c r="A600" s="484"/>
      <c r="B600" s="368" t="s">
        <v>617</v>
      </c>
      <c r="C600" s="485" t="e">
        <f>C598/C599</f>
        <v>#DIV/0!</v>
      </c>
      <c r="D600" s="485" t="e">
        <f>D598/D599</f>
        <v>#DIV/0!</v>
      </c>
      <c r="E600" s="485" t="e">
        <f>E598/E599</f>
        <v>#DIV/0!</v>
      </c>
      <c r="F600" s="485" t="e">
        <f>F598/F599</f>
        <v>#DIV/0!</v>
      </c>
      <c r="G600" s="486" t="e">
        <f>G598/G599</f>
        <v>#DIV/0!</v>
      </c>
    </row>
    <row r="601" spans="1:7" ht="10.5" customHeight="1">
      <c r="A601" s="476"/>
      <c r="B601" s="477" t="s">
        <v>609</v>
      </c>
      <c r="C601" s="491">
        <v>0</v>
      </c>
      <c r="D601" s="491">
        <v>0</v>
      </c>
      <c r="E601" s="491">
        <v>0</v>
      </c>
      <c r="F601" s="491">
        <v>0</v>
      </c>
      <c r="G601" s="458">
        <v>0</v>
      </c>
    </row>
    <row r="602" spans="1:7" ht="10.5" customHeight="1">
      <c r="A602" s="476"/>
      <c r="B602" s="477" t="s">
        <v>610</v>
      </c>
      <c r="C602" s="491">
        <v>0</v>
      </c>
      <c r="D602" s="491">
        <v>0</v>
      </c>
      <c r="E602" s="491">
        <v>0</v>
      </c>
      <c r="F602" s="491">
        <v>0</v>
      </c>
      <c r="G602" s="459">
        <v>0</v>
      </c>
    </row>
    <row r="603" spans="1:7" ht="10.5" customHeight="1">
      <c r="A603" s="476"/>
      <c r="B603" s="477" t="s">
        <v>611</v>
      </c>
      <c r="C603" s="480">
        <f>SUM(C601:C602)</f>
        <v>0</v>
      </c>
      <c r="D603" s="480">
        <f>SUM(D601:D602)</f>
        <v>0</v>
      </c>
      <c r="E603" s="480">
        <f>SUM(E601:E602)</f>
        <v>0</v>
      </c>
      <c r="F603" s="480">
        <f>SUM(F601:F602)</f>
        <v>0</v>
      </c>
      <c r="G603" s="481">
        <f>SUM(G601:G602)</f>
        <v>0</v>
      </c>
    </row>
    <row r="604" spans="1:7" ht="10.5" customHeight="1">
      <c r="A604" s="482" t="s">
        <v>197</v>
      </c>
      <c r="B604" s="477" t="s">
        <v>612</v>
      </c>
      <c r="C604" s="491">
        <v>0</v>
      </c>
      <c r="D604" s="491">
        <v>0</v>
      </c>
      <c r="E604" s="491">
        <v>0</v>
      </c>
      <c r="F604" s="491">
        <v>0</v>
      </c>
      <c r="G604" s="459">
        <v>0</v>
      </c>
    </row>
    <row r="605" spans="1:7" ht="10.5" customHeight="1">
      <c r="A605" s="483" t="s">
        <v>537</v>
      </c>
      <c r="B605" s="477" t="s">
        <v>613</v>
      </c>
      <c r="C605" s="491">
        <v>0</v>
      </c>
      <c r="D605" s="491">
        <v>0</v>
      </c>
      <c r="E605" s="491">
        <v>0</v>
      </c>
      <c r="F605" s="491">
        <v>0</v>
      </c>
      <c r="G605" s="459">
        <v>0</v>
      </c>
    </row>
    <row r="606" spans="1:7" ht="10.5" customHeight="1">
      <c r="A606" s="476"/>
      <c r="B606" s="477" t="s">
        <v>614</v>
      </c>
      <c r="C606" s="480">
        <f>SUM(C604:C605)</f>
        <v>0</v>
      </c>
      <c r="D606" s="480">
        <f>SUM(D604:D605)</f>
        <v>0</v>
      </c>
      <c r="E606" s="480">
        <f>SUM(E604:E605)</f>
        <v>0</v>
      </c>
      <c r="F606" s="480">
        <f>SUM(F604:F605)</f>
        <v>0</v>
      </c>
      <c r="G606" s="481">
        <f>SUM(G604:G605)</f>
        <v>0</v>
      </c>
    </row>
    <row r="607" spans="1:7" ht="10.5" customHeight="1">
      <c r="A607" s="476"/>
      <c r="B607" s="477" t="s">
        <v>615</v>
      </c>
      <c r="C607" s="480">
        <f>C603-C606</f>
        <v>0</v>
      </c>
      <c r="D607" s="480">
        <f>D603-D606</f>
        <v>0</v>
      </c>
      <c r="E607" s="480">
        <f>E603-E606</f>
        <v>0</v>
      </c>
      <c r="F607" s="480">
        <f>F603-F606</f>
        <v>0</v>
      </c>
      <c r="G607" s="481">
        <f>G603-G606</f>
        <v>0</v>
      </c>
    </row>
    <row r="608" spans="1:7" ht="10.5" customHeight="1">
      <c r="A608" s="476"/>
      <c r="B608" s="477" t="s">
        <v>616</v>
      </c>
      <c r="C608" s="491">
        <v>0</v>
      </c>
      <c r="D608" s="491">
        <v>0</v>
      </c>
      <c r="E608" s="491">
        <v>0</v>
      </c>
      <c r="F608" s="491">
        <v>0</v>
      </c>
      <c r="G608" s="459">
        <v>0</v>
      </c>
    </row>
    <row r="609" spans="1:7" ht="10.5" customHeight="1">
      <c r="A609" s="484"/>
      <c r="B609" s="368" t="s">
        <v>617</v>
      </c>
      <c r="C609" s="485" t="e">
        <f>C607/C608</f>
        <v>#DIV/0!</v>
      </c>
      <c r="D609" s="485" t="e">
        <f>D607/D608</f>
        <v>#DIV/0!</v>
      </c>
      <c r="E609" s="485" t="e">
        <f>E607/E608</f>
        <v>#DIV/0!</v>
      </c>
      <c r="F609" s="485" t="e">
        <f>F607/F608</f>
        <v>#DIV/0!</v>
      </c>
      <c r="G609" s="486" t="e">
        <f>G607/G608</f>
        <v>#DIV/0!</v>
      </c>
    </row>
    <row r="610" spans="1:7" ht="10.5" customHeight="1">
      <c r="A610" s="476"/>
      <c r="B610" s="477" t="s">
        <v>609</v>
      </c>
      <c r="C610" s="491">
        <v>0</v>
      </c>
      <c r="D610" s="491">
        <v>0</v>
      </c>
      <c r="E610" s="491">
        <v>0</v>
      </c>
      <c r="F610" s="491">
        <v>0</v>
      </c>
      <c r="G610" s="458">
        <v>0</v>
      </c>
    </row>
    <row r="611" spans="1:7" ht="10.5" customHeight="1">
      <c r="A611" s="476"/>
      <c r="B611" s="477" t="s">
        <v>610</v>
      </c>
      <c r="C611" s="491">
        <v>0</v>
      </c>
      <c r="D611" s="491">
        <v>0</v>
      </c>
      <c r="E611" s="491">
        <v>0</v>
      </c>
      <c r="F611" s="491">
        <v>0</v>
      </c>
      <c r="G611" s="459">
        <v>0</v>
      </c>
    </row>
    <row r="612" spans="1:7" ht="10.5" customHeight="1">
      <c r="A612" s="476"/>
      <c r="B612" s="477" t="s">
        <v>611</v>
      </c>
      <c r="C612" s="480">
        <f>SUM(C610:C611)</f>
        <v>0</v>
      </c>
      <c r="D612" s="480">
        <f>SUM(D610:D611)</f>
        <v>0</v>
      </c>
      <c r="E612" s="480">
        <f>SUM(E610:E611)</f>
        <v>0</v>
      </c>
      <c r="F612" s="480">
        <f>SUM(F610:F611)</f>
        <v>0</v>
      </c>
      <c r="G612" s="481">
        <f>SUM(G610:G611)</f>
        <v>0</v>
      </c>
    </row>
    <row r="613" spans="1:7" ht="10.5" customHeight="1">
      <c r="A613" s="482" t="s">
        <v>197</v>
      </c>
      <c r="B613" s="477" t="s">
        <v>612</v>
      </c>
      <c r="C613" s="491">
        <v>0</v>
      </c>
      <c r="D613" s="491">
        <v>0</v>
      </c>
      <c r="E613" s="491">
        <v>0</v>
      </c>
      <c r="F613" s="491">
        <v>0</v>
      </c>
      <c r="G613" s="459">
        <v>0</v>
      </c>
    </row>
    <row r="614" spans="1:7" ht="10.5" customHeight="1">
      <c r="A614" s="483" t="s">
        <v>537</v>
      </c>
      <c r="B614" s="477" t="s">
        <v>613</v>
      </c>
      <c r="C614" s="491">
        <v>0</v>
      </c>
      <c r="D614" s="491">
        <v>0</v>
      </c>
      <c r="E614" s="491">
        <v>0</v>
      </c>
      <c r="F614" s="491">
        <v>0</v>
      </c>
      <c r="G614" s="459">
        <v>0</v>
      </c>
    </row>
    <row r="615" spans="1:7" ht="10.5" customHeight="1">
      <c r="A615" s="476"/>
      <c r="B615" s="477" t="s">
        <v>614</v>
      </c>
      <c r="C615" s="480">
        <f>SUM(C613:C614)</f>
        <v>0</v>
      </c>
      <c r="D615" s="480">
        <f>SUM(D613:D614)</f>
        <v>0</v>
      </c>
      <c r="E615" s="480">
        <f>SUM(E613:E614)</f>
        <v>0</v>
      </c>
      <c r="F615" s="480">
        <f>SUM(F613:F614)</f>
        <v>0</v>
      </c>
      <c r="G615" s="481">
        <f>SUM(G613:G614)</f>
        <v>0</v>
      </c>
    </row>
    <row r="616" spans="1:7" ht="10.5" customHeight="1">
      <c r="A616" s="476"/>
      <c r="B616" s="477" t="s">
        <v>615</v>
      </c>
      <c r="C616" s="480">
        <f>C612-C615</f>
        <v>0</v>
      </c>
      <c r="D616" s="480">
        <f>D612-D615</f>
        <v>0</v>
      </c>
      <c r="E616" s="480">
        <f>E612-E615</f>
        <v>0</v>
      </c>
      <c r="F616" s="480">
        <f>F612-F615</f>
        <v>0</v>
      </c>
      <c r="G616" s="481">
        <f>G612-G615</f>
        <v>0</v>
      </c>
    </row>
    <row r="617" spans="1:7" ht="10.5" customHeight="1">
      <c r="A617" s="476"/>
      <c r="B617" s="477" t="s">
        <v>616</v>
      </c>
      <c r="C617" s="491">
        <v>0</v>
      </c>
      <c r="D617" s="491">
        <v>0</v>
      </c>
      <c r="E617" s="491">
        <v>0</v>
      </c>
      <c r="F617" s="491">
        <v>0</v>
      </c>
      <c r="G617" s="459">
        <v>0</v>
      </c>
    </row>
    <row r="618" spans="1:7" ht="10.5" customHeight="1">
      <c r="A618" s="484"/>
      <c r="B618" s="368" t="s">
        <v>617</v>
      </c>
      <c r="C618" s="485" t="e">
        <f>C616/C617</f>
        <v>#DIV/0!</v>
      </c>
      <c r="D618" s="485" t="e">
        <f>D616/D617</f>
        <v>#DIV/0!</v>
      </c>
      <c r="E618" s="485" t="e">
        <f>E616/E617</f>
        <v>#DIV/0!</v>
      </c>
      <c r="F618" s="485" t="e">
        <f>F616/F617</f>
        <v>#DIV/0!</v>
      </c>
      <c r="G618" s="486" t="e">
        <f>G616/G617</f>
        <v>#DIV/0!</v>
      </c>
    </row>
    <row r="619" spans="1:7" ht="10.5" customHeight="1">
      <c r="A619" s="476"/>
      <c r="B619" s="477" t="s">
        <v>609</v>
      </c>
      <c r="C619" s="491">
        <v>0</v>
      </c>
      <c r="D619" s="491">
        <v>0</v>
      </c>
      <c r="E619" s="491">
        <v>0</v>
      </c>
      <c r="F619" s="491">
        <v>0</v>
      </c>
      <c r="G619" s="458">
        <v>0</v>
      </c>
    </row>
    <row r="620" spans="1:7" ht="10.5" customHeight="1">
      <c r="A620" s="476"/>
      <c r="B620" s="477" t="s">
        <v>610</v>
      </c>
      <c r="C620" s="491">
        <v>0</v>
      </c>
      <c r="D620" s="491">
        <v>0</v>
      </c>
      <c r="E620" s="491">
        <v>0</v>
      </c>
      <c r="F620" s="491">
        <v>0</v>
      </c>
      <c r="G620" s="459">
        <v>0</v>
      </c>
    </row>
    <row r="621" spans="1:7" ht="10.5" customHeight="1">
      <c r="A621" s="476"/>
      <c r="B621" s="477" t="s">
        <v>611</v>
      </c>
      <c r="C621" s="480">
        <f>SUM(C619:C620)</f>
        <v>0</v>
      </c>
      <c r="D621" s="480">
        <f>SUM(D619:D620)</f>
        <v>0</v>
      </c>
      <c r="E621" s="480">
        <f>SUM(E619:E620)</f>
        <v>0</v>
      </c>
      <c r="F621" s="480">
        <f>SUM(F619:F620)</f>
        <v>0</v>
      </c>
      <c r="G621" s="481">
        <f>SUM(G619:G620)</f>
        <v>0</v>
      </c>
    </row>
    <row r="622" spans="1:7" ht="10.5" customHeight="1">
      <c r="A622" s="482" t="s">
        <v>197</v>
      </c>
      <c r="B622" s="477" t="s">
        <v>612</v>
      </c>
      <c r="C622" s="491">
        <v>0</v>
      </c>
      <c r="D622" s="491">
        <v>0</v>
      </c>
      <c r="E622" s="491">
        <v>0</v>
      </c>
      <c r="F622" s="491">
        <v>0</v>
      </c>
      <c r="G622" s="459">
        <v>0</v>
      </c>
    </row>
    <row r="623" spans="1:7" ht="10.5" customHeight="1">
      <c r="A623" s="483" t="s">
        <v>537</v>
      </c>
      <c r="B623" s="477" t="s">
        <v>613</v>
      </c>
      <c r="C623" s="491">
        <v>0</v>
      </c>
      <c r="D623" s="491">
        <v>0</v>
      </c>
      <c r="E623" s="491">
        <v>0</v>
      </c>
      <c r="F623" s="491">
        <v>0</v>
      </c>
      <c r="G623" s="459">
        <v>0</v>
      </c>
    </row>
    <row r="624" spans="1:7" ht="10.5" customHeight="1">
      <c r="A624" s="476"/>
      <c r="B624" s="477" t="s">
        <v>614</v>
      </c>
      <c r="C624" s="480">
        <f>SUM(C622:C623)</f>
        <v>0</v>
      </c>
      <c r="D624" s="480">
        <f>SUM(D622:D623)</f>
        <v>0</v>
      </c>
      <c r="E624" s="480">
        <f>SUM(E622:E623)</f>
        <v>0</v>
      </c>
      <c r="F624" s="480">
        <f>SUM(F622:F623)</f>
        <v>0</v>
      </c>
      <c r="G624" s="481">
        <f>SUM(G622:G623)</f>
        <v>0</v>
      </c>
    </row>
    <row r="625" spans="1:7" ht="10.5" customHeight="1">
      <c r="A625" s="476"/>
      <c r="B625" s="477" t="s">
        <v>615</v>
      </c>
      <c r="C625" s="480">
        <f>C621-C624</f>
        <v>0</v>
      </c>
      <c r="D625" s="480">
        <f>D621-D624</f>
        <v>0</v>
      </c>
      <c r="E625" s="480">
        <f>E621-E624</f>
        <v>0</v>
      </c>
      <c r="F625" s="480">
        <f>F621-F624</f>
        <v>0</v>
      </c>
      <c r="G625" s="481">
        <f>G621-G624</f>
        <v>0</v>
      </c>
    </row>
    <row r="626" spans="1:7" ht="10.5" customHeight="1">
      <c r="A626" s="476"/>
      <c r="B626" s="477" t="s">
        <v>616</v>
      </c>
      <c r="C626" s="491">
        <v>0</v>
      </c>
      <c r="D626" s="491">
        <v>0</v>
      </c>
      <c r="E626" s="491">
        <v>0</v>
      </c>
      <c r="F626" s="491">
        <v>0</v>
      </c>
      <c r="G626" s="459">
        <v>0</v>
      </c>
    </row>
    <row r="627" spans="1:7" ht="10.5" customHeight="1">
      <c r="A627" s="484"/>
      <c r="B627" s="368" t="s">
        <v>617</v>
      </c>
      <c r="C627" s="485" t="e">
        <f>C625/C626</f>
        <v>#DIV/0!</v>
      </c>
      <c r="D627" s="485" t="e">
        <f>D625/D626</f>
        <v>#DIV/0!</v>
      </c>
      <c r="E627" s="485" t="e">
        <f>E625/E626</f>
        <v>#DIV/0!</v>
      </c>
      <c r="F627" s="485" t="e">
        <f>F625/F626</f>
        <v>#DIV/0!</v>
      </c>
      <c r="G627" s="486" t="e">
        <f>G625/G626</f>
        <v>#DIV/0!</v>
      </c>
    </row>
    <row r="628" spans="1:7" ht="10.5" customHeight="1">
      <c r="A628" s="476"/>
      <c r="B628" s="477" t="s">
        <v>609</v>
      </c>
      <c r="C628" s="491">
        <v>0</v>
      </c>
      <c r="D628" s="491">
        <v>0</v>
      </c>
      <c r="E628" s="491">
        <v>0</v>
      </c>
      <c r="F628" s="491">
        <v>0</v>
      </c>
      <c r="G628" s="458">
        <v>0</v>
      </c>
    </row>
    <row r="629" spans="1:7" ht="10.5" customHeight="1">
      <c r="A629" s="476"/>
      <c r="B629" s="477" t="s">
        <v>610</v>
      </c>
      <c r="C629" s="491">
        <v>0</v>
      </c>
      <c r="D629" s="491">
        <v>0</v>
      </c>
      <c r="E629" s="491">
        <v>0</v>
      </c>
      <c r="F629" s="491">
        <v>0</v>
      </c>
      <c r="G629" s="459">
        <v>0</v>
      </c>
    </row>
    <row r="630" spans="1:7" ht="10.5" customHeight="1">
      <c r="A630" s="476"/>
      <c r="B630" s="477" t="s">
        <v>611</v>
      </c>
      <c r="C630" s="480">
        <f>SUM(C628:C629)</f>
        <v>0</v>
      </c>
      <c r="D630" s="480">
        <f>SUM(D628:D629)</f>
        <v>0</v>
      </c>
      <c r="E630" s="480">
        <f>SUM(E628:E629)</f>
        <v>0</v>
      </c>
      <c r="F630" s="480">
        <f>SUM(F628:F629)</f>
        <v>0</v>
      </c>
      <c r="G630" s="481">
        <f>SUM(G628:G629)</f>
        <v>0</v>
      </c>
    </row>
    <row r="631" spans="1:7" ht="10.5" customHeight="1">
      <c r="A631" s="482" t="s">
        <v>197</v>
      </c>
      <c r="B631" s="477" t="s">
        <v>612</v>
      </c>
      <c r="C631" s="491">
        <v>0</v>
      </c>
      <c r="D631" s="491">
        <v>0</v>
      </c>
      <c r="E631" s="491">
        <v>0</v>
      </c>
      <c r="F631" s="491">
        <v>0</v>
      </c>
      <c r="G631" s="459">
        <v>0</v>
      </c>
    </row>
    <row r="632" spans="1:7" ht="10.5" customHeight="1">
      <c r="A632" s="483" t="s">
        <v>537</v>
      </c>
      <c r="B632" s="477" t="s">
        <v>613</v>
      </c>
      <c r="C632" s="491">
        <v>0</v>
      </c>
      <c r="D632" s="491">
        <v>0</v>
      </c>
      <c r="E632" s="491">
        <v>0</v>
      </c>
      <c r="F632" s="491">
        <v>0</v>
      </c>
      <c r="G632" s="459">
        <v>0</v>
      </c>
    </row>
    <row r="633" spans="1:7" ht="10.5" customHeight="1">
      <c r="A633" s="476"/>
      <c r="B633" s="477" t="s">
        <v>614</v>
      </c>
      <c r="C633" s="480">
        <f>SUM(C631:C632)</f>
        <v>0</v>
      </c>
      <c r="D633" s="480">
        <f>SUM(D631:D632)</f>
        <v>0</v>
      </c>
      <c r="E633" s="480">
        <f>SUM(E631:E632)</f>
        <v>0</v>
      </c>
      <c r="F633" s="480">
        <f>SUM(F631:F632)</f>
        <v>0</v>
      </c>
      <c r="G633" s="481">
        <f>SUM(G631:G632)</f>
        <v>0</v>
      </c>
    </row>
    <row r="634" spans="1:7" ht="10.5" customHeight="1">
      <c r="A634" s="476"/>
      <c r="B634" s="477" t="s">
        <v>615</v>
      </c>
      <c r="C634" s="480">
        <f>C630-C633</f>
        <v>0</v>
      </c>
      <c r="D634" s="480">
        <f>D630-D633</f>
        <v>0</v>
      </c>
      <c r="E634" s="480">
        <f>E630-E633</f>
        <v>0</v>
      </c>
      <c r="F634" s="480">
        <f>F630-F633</f>
        <v>0</v>
      </c>
      <c r="G634" s="481">
        <f>G630-G633</f>
        <v>0</v>
      </c>
    </row>
    <row r="635" spans="1:7" ht="10.5" customHeight="1">
      <c r="A635" s="476"/>
      <c r="B635" s="477" t="s">
        <v>616</v>
      </c>
      <c r="C635" s="491">
        <v>0</v>
      </c>
      <c r="D635" s="491">
        <v>0</v>
      </c>
      <c r="E635" s="491">
        <v>0</v>
      </c>
      <c r="F635" s="491">
        <v>0</v>
      </c>
      <c r="G635" s="459">
        <v>0</v>
      </c>
    </row>
    <row r="636" spans="1:7" ht="10.5" customHeight="1" thickBot="1">
      <c r="A636" s="487"/>
      <c r="B636" s="488" t="s">
        <v>617</v>
      </c>
      <c r="C636" s="489" t="e">
        <f>C634/C635</f>
        <v>#DIV/0!</v>
      </c>
      <c r="D636" s="489" t="e">
        <f>D634/D635</f>
        <v>#DIV/0!</v>
      </c>
      <c r="E636" s="489" t="e">
        <f>E634/E635</f>
        <v>#DIV/0!</v>
      </c>
      <c r="F636" s="489" t="e">
        <f>F634/F635</f>
        <v>#DIV/0!</v>
      </c>
      <c r="G636" s="490" t="e">
        <f>G634/G635</f>
        <v>#DIV/0!</v>
      </c>
    </row>
    <row r="637" spans="1:7" ht="11.25" customHeight="1" thickTop="1">
      <c r="A637" s="145" t="s">
        <v>490</v>
      </c>
      <c r="B637" s="704" t="s">
        <v>603</v>
      </c>
      <c r="C637" s="704"/>
      <c r="D637" s="704"/>
      <c r="E637" s="704"/>
      <c r="F637" s="704"/>
      <c r="G637" s="704"/>
    </row>
    <row r="638" spans="1:7" ht="11.25" customHeight="1">
      <c r="A638" s="145" t="s">
        <v>491</v>
      </c>
      <c r="B638" s="125" t="s">
        <v>18</v>
      </c>
      <c r="D638" s="146" t="s">
        <v>19</v>
      </c>
      <c r="E638" s="72" t="s">
        <v>20</v>
      </c>
    </row>
    <row r="639" spans="1:7" ht="18" customHeight="1">
      <c r="A639" s="146" t="s">
        <v>604</v>
      </c>
    </row>
    <row r="640" spans="1:7" ht="11.1" customHeight="1">
      <c r="B640" s="146" t="s">
        <v>605</v>
      </c>
    </row>
    <row r="641" spans="1:7" ht="15" customHeight="1" thickBot="1">
      <c r="A641" s="317" t="s">
        <v>629</v>
      </c>
      <c r="B641" s="126"/>
      <c r="C641" s="317"/>
    </row>
    <row r="642" spans="1:7" s="122" customFormat="1" ht="15.75" customHeight="1" thickTop="1">
      <c r="A642" s="723" t="s">
        <v>607</v>
      </c>
      <c r="B642" s="726" t="s">
        <v>557</v>
      </c>
      <c r="C642" s="729" t="s">
        <v>558</v>
      </c>
      <c r="D642" s="730"/>
      <c r="E642" s="730"/>
      <c r="F642" s="730"/>
      <c r="G642" s="731"/>
    </row>
    <row r="643" spans="1:7" s="122" customFormat="1" ht="11.1" customHeight="1">
      <c r="A643" s="724"/>
      <c r="B643" s="727"/>
      <c r="C643" s="472" t="s">
        <v>197</v>
      </c>
      <c r="D643" s="472" t="s">
        <v>197</v>
      </c>
      <c r="E643" s="472" t="s">
        <v>197</v>
      </c>
      <c r="F643" s="472" t="s">
        <v>197</v>
      </c>
      <c r="G643" s="473" t="s">
        <v>197</v>
      </c>
    </row>
    <row r="644" spans="1:7" s="122" customFormat="1" ht="11.1" customHeight="1">
      <c r="A644" s="725"/>
      <c r="B644" s="728"/>
      <c r="C644" s="474" t="s">
        <v>608</v>
      </c>
      <c r="D644" s="474" t="s">
        <v>608</v>
      </c>
      <c r="E644" s="474" t="s">
        <v>608</v>
      </c>
      <c r="F644" s="474" t="s">
        <v>608</v>
      </c>
      <c r="G644" s="475" t="s">
        <v>608</v>
      </c>
    </row>
    <row r="645" spans="1:7" s="74" customFormat="1" ht="10.5" customHeight="1">
      <c r="A645" s="476"/>
      <c r="B645" s="477" t="s">
        <v>609</v>
      </c>
      <c r="C645" s="478">
        <f t="shared" ref="C645:G646" si="40">C698+C751</f>
        <v>0</v>
      </c>
      <c r="D645" s="478">
        <f t="shared" si="40"/>
        <v>0</v>
      </c>
      <c r="E645" s="478">
        <f t="shared" si="40"/>
        <v>0</v>
      </c>
      <c r="F645" s="478">
        <f t="shared" si="40"/>
        <v>0</v>
      </c>
      <c r="G645" s="479">
        <f t="shared" si="40"/>
        <v>0</v>
      </c>
    </row>
    <row r="646" spans="1:7" s="74" customFormat="1" ht="10.5" customHeight="1">
      <c r="A646" s="476"/>
      <c r="B646" s="477" t="s">
        <v>610</v>
      </c>
      <c r="C646" s="480">
        <f t="shared" si="40"/>
        <v>0</v>
      </c>
      <c r="D646" s="480">
        <f t="shared" si="40"/>
        <v>0</v>
      </c>
      <c r="E646" s="480">
        <f t="shared" si="40"/>
        <v>0</v>
      </c>
      <c r="F646" s="480">
        <f t="shared" si="40"/>
        <v>0</v>
      </c>
      <c r="G646" s="481">
        <f t="shared" si="40"/>
        <v>0</v>
      </c>
    </row>
    <row r="647" spans="1:7" s="74" customFormat="1" ht="10.5" customHeight="1">
      <c r="A647" s="476"/>
      <c r="B647" s="477" t="s">
        <v>611</v>
      </c>
      <c r="C647" s="480">
        <f>SUM(C645:C646)</f>
        <v>0</v>
      </c>
      <c r="D647" s="480">
        <f>SUM(D645:D646)</f>
        <v>0</v>
      </c>
      <c r="E647" s="480">
        <f>SUM(E645:E646)</f>
        <v>0</v>
      </c>
      <c r="F647" s="480">
        <f>SUM(F645:F646)</f>
        <v>0</v>
      </c>
      <c r="G647" s="481">
        <f>SUM(G645:G646)</f>
        <v>0</v>
      </c>
    </row>
    <row r="648" spans="1:7" s="74" customFormat="1" ht="10.5" customHeight="1">
      <c r="A648" s="482" t="s">
        <v>197</v>
      </c>
      <c r="B648" s="477" t="s">
        <v>612</v>
      </c>
      <c r="C648" s="480">
        <f t="shared" ref="C648:G649" si="41">C701+C754</f>
        <v>0</v>
      </c>
      <c r="D648" s="480">
        <f t="shared" si="41"/>
        <v>0</v>
      </c>
      <c r="E648" s="480">
        <f t="shared" si="41"/>
        <v>0</v>
      </c>
      <c r="F648" s="480">
        <f t="shared" si="41"/>
        <v>0</v>
      </c>
      <c r="G648" s="481">
        <f t="shared" si="41"/>
        <v>0</v>
      </c>
    </row>
    <row r="649" spans="1:7" s="74" customFormat="1" ht="10.5" customHeight="1">
      <c r="A649" s="483" t="s">
        <v>537</v>
      </c>
      <c r="B649" s="477" t="s">
        <v>613</v>
      </c>
      <c r="C649" s="480">
        <f t="shared" si="41"/>
        <v>0</v>
      </c>
      <c r="D649" s="480">
        <f t="shared" si="41"/>
        <v>0</v>
      </c>
      <c r="E649" s="480">
        <f t="shared" si="41"/>
        <v>0</v>
      </c>
      <c r="F649" s="480">
        <f t="shared" si="41"/>
        <v>0</v>
      </c>
      <c r="G649" s="481">
        <f t="shared" si="41"/>
        <v>0</v>
      </c>
    </row>
    <row r="650" spans="1:7" s="74" customFormat="1" ht="10.5" customHeight="1">
      <c r="A650" s="476"/>
      <c r="B650" s="477" t="s">
        <v>614</v>
      </c>
      <c r="C650" s="480">
        <f>SUM(C648:C649)</f>
        <v>0</v>
      </c>
      <c r="D650" s="480">
        <f>SUM(D648:D649)</f>
        <v>0</v>
      </c>
      <c r="E650" s="480">
        <f>SUM(E648:E649)</f>
        <v>0</v>
      </c>
      <c r="F650" s="480">
        <f>SUM(F648:F649)</f>
        <v>0</v>
      </c>
      <c r="G650" s="481">
        <f>SUM(G648:G649)</f>
        <v>0</v>
      </c>
    </row>
    <row r="651" spans="1:7" s="74" customFormat="1" ht="10.5" customHeight="1">
      <c r="A651" s="476"/>
      <c r="B651" s="477" t="s">
        <v>615</v>
      </c>
      <c r="C651" s="480">
        <f>C647-C650</f>
        <v>0</v>
      </c>
      <c r="D651" s="480">
        <f>D647-D650</f>
        <v>0</v>
      </c>
      <c r="E651" s="480">
        <f>E647-E650</f>
        <v>0</v>
      </c>
      <c r="F651" s="480">
        <f>F647-F650</f>
        <v>0</v>
      </c>
      <c r="G651" s="481">
        <f>G647-G650</f>
        <v>0</v>
      </c>
    </row>
    <row r="652" spans="1:7" s="74" customFormat="1" ht="10.5" customHeight="1">
      <c r="A652" s="476"/>
      <c r="B652" s="477" t="s">
        <v>616</v>
      </c>
      <c r="C652" s="480">
        <f>C705+C758</f>
        <v>0</v>
      </c>
      <c r="D652" s="480">
        <f>D705+D758</f>
        <v>0</v>
      </c>
      <c r="E652" s="480">
        <f>E705+E758</f>
        <v>0</v>
      </c>
      <c r="F652" s="480">
        <f>F705+F758</f>
        <v>0</v>
      </c>
      <c r="G652" s="481">
        <f>G705+G758</f>
        <v>0</v>
      </c>
    </row>
    <row r="653" spans="1:7" s="74" customFormat="1" ht="10.5" customHeight="1">
      <c r="A653" s="484"/>
      <c r="B653" s="368" t="s">
        <v>617</v>
      </c>
      <c r="C653" s="485" t="e">
        <f>C651/C652</f>
        <v>#DIV/0!</v>
      </c>
      <c r="D653" s="485" t="e">
        <f>D651/D652</f>
        <v>#DIV/0!</v>
      </c>
      <c r="E653" s="485" t="e">
        <f>E651/E652</f>
        <v>#DIV/0!</v>
      </c>
      <c r="F653" s="485" t="e">
        <f>F651/F652</f>
        <v>#DIV/0!</v>
      </c>
      <c r="G653" s="486" t="e">
        <f>G651/G652</f>
        <v>#DIV/0!</v>
      </c>
    </row>
    <row r="654" spans="1:7" s="74" customFormat="1" ht="10.5" customHeight="1">
      <c r="A654" s="476"/>
      <c r="B654" s="477" t="s">
        <v>609</v>
      </c>
      <c r="C654" s="478">
        <f t="shared" ref="C654:G655" si="42">C707+C760</f>
        <v>0</v>
      </c>
      <c r="D654" s="478">
        <f t="shared" si="42"/>
        <v>0</v>
      </c>
      <c r="E654" s="478">
        <f t="shared" si="42"/>
        <v>0</v>
      </c>
      <c r="F654" s="478">
        <f t="shared" si="42"/>
        <v>0</v>
      </c>
      <c r="G654" s="479">
        <f t="shared" si="42"/>
        <v>0</v>
      </c>
    </row>
    <row r="655" spans="1:7" s="74" customFormat="1" ht="10.5" customHeight="1">
      <c r="A655" s="476"/>
      <c r="B655" s="477" t="s">
        <v>610</v>
      </c>
      <c r="C655" s="480">
        <f t="shared" si="42"/>
        <v>0</v>
      </c>
      <c r="D655" s="480">
        <f t="shared" si="42"/>
        <v>0</v>
      </c>
      <c r="E655" s="480">
        <f t="shared" si="42"/>
        <v>0</v>
      </c>
      <c r="F655" s="480">
        <f t="shared" si="42"/>
        <v>0</v>
      </c>
      <c r="G655" s="481">
        <f t="shared" si="42"/>
        <v>0</v>
      </c>
    </row>
    <row r="656" spans="1:7" s="74" customFormat="1" ht="10.5" customHeight="1">
      <c r="A656" s="476"/>
      <c r="B656" s="477" t="s">
        <v>611</v>
      </c>
      <c r="C656" s="480">
        <f>SUM(C654:C655)</f>
        <v>0</v>
      </c>
      <c r="D656" s="480">
        <f>SUM(D654:D655)</f>
        <v>0</v>
      </c>
      <c r="E656" s="480">
        <f>SUM(E654:E655)</f>
        <v>0</v>
      </c>
      <c r="F656" s="480">
        <f>SUM(F654:F655)</f>
        <v>0</v>
      </c>
      <c r="G656" s="481">
        <f>SUM(G654:G655)</f>
        <v>0</v>
      </c>
    </row>
    <row r="657" spans="1:7" s="74" customFormat="1" ht="10.5" customHeight="1">
      <c r="A657" s="482" t="s">
        <v>197</v>
      </c>
      <c r="B657" s="477" t="s">
        <v>612</v>
      </c>
      <c r="C657" s="480">
        <f t="shared" ref="C657:G658" si="43">C710+C763</f>
        <v>0</v>
      </c>
      <c r="D657" s="480">
        <f t="shared" si="43"/>
        <v>0</v>
      </c>
      <c r="E657" s="480">
        <f t="shared" si="43"/>
        <v>0</v>
      </c>
      <c r="F657" s="480">
        <f t="shared" si="43"/>
        <v>0</v>
      </c>
      <c r="G657" s="481">
        <f t="shared" si="43"/>
        <v>0</v>
      </c>
    </row>
    <row r="658" spans="1:7" s="74" customFormat="1" ht="10.5" customHeight="1">
      <c r="A658" s="483" t="s">
        <v>537</v>
      </c>
      <c r="B658" s="477" t="s">
        <v>613</v>
      </c>
      <c r="C658" s="480">
        <f t="shared" si="43"/>
        <v>0</v>
      </c>
      <c r="D658" s="480">
        <f t="shared" si="43"/>
        <v>0</v>
      </c>
      <c r="E658" s="480">
        <f t="shared" si="43"/>
        <v>0</v>
      </c>
      <c r="F658" s="480">
        <f t="shared" si="43"/>
        <v>0</v>
      </c>
      <c r="G658" s="481">
        <f t="shared" si="43"/>
        <v>0</v>
      </c>
    </row>
    <row r="659" spans="1:7" s="74" customFormat="1" ht="10.5" customHeight="1">
      <c r="A659" s="476"/>
      <c r="B659" s="477" t="s">
        <v>614</v>
      </c>
      <c r="C659" s="480">
        <f>SUM(C657:C658)</f>
        <v>0</v>
      </c>
      <c r="D659" s="480">
        <f>SUM(D657:D658)</f>
        <v>0</v>
      </c>
      <c r="E659" s="480">
        <f>SUM(E657:E658)</f>
        <v>0</v>
      </c>
      <c r="F659" s="480">
        <f>SUM(F657:F658)</f>
        <v>0</v>
      </c>
      <c r="G659" s="481">
        <f>SUM(G657:G658)</f>
        <v>0</v>
      </c>
    </row>
    <row r="660" spans="1:7" s="74" customFormat="1" ht="10.5" customHeight="1">
      <c r="A660" s="476"/>
      <c r="B660" s="477" t="s">
        <v>615</v>
      </c>
      <c r="C660" s="480">
        <f>C656-C659</f>
        <v>0</v>
      </c>
      <c r="D660" s="480">
        <f>D656-D659</f>
        <v>0</v>
      </c>
      <c r="E660" s="480">
        <f>E656-E659</f>
        <v>0</v>
      </c>
      <c r="F660" s="480">
        <f>F656-F659</f>
        <v>0</v>
      </c>
      <c r="G660" s="481">
        <f>G656-G659</f>
        <v>0</v>
      </c>
    </row>
    <row r="661" spans="1:7" s="74" customFormat="1" ht="10.5" customHeight="1">
      <c r="A661" s="476"/>
      <c r="B661" s="477" t="s">
        <v>616</v>
      </c>
      <c r="C661" s="480">
        <f>C714+C767</f>
        <v>0</v>
      </c>
      <c r="D661" s="480">
        <f>D714+D767</f>
        <v>0</v>
      </c>
      <c r="E661" s="480">
        <f>E714+E767</f>
        <v>0</v>
      </c>
      <c r="F661" s="480">
        <f>F714+F767</f>
        <v>0</v>
      </c>
      <c r="G661" s="481">
        <f>G714+G767</f>
        <v>0</v>
      </c>
    </row>
    <row r="662" spans="1:7" s="74" customFormat="1" ht="10.5" customHeight="1">
      <c r="A662" s="484"/>
      <c r="B662" s="368" t="s">
        <v>617</v>
      </c>
      <c r="C662" s="485" t="e">
        <f>C660/C661</f>
        <v>#DIV/0!</v>
      </c>
      <c r="D662" s="485" t="e">
        <f>D660/D661</f>
        <v>#DIV/0!</v>
      </c>
      <c r="E662" s="485" t="e">
        <f>E660/E661</f>
        <v>#DIV/0!</v>
      </c>
      <c r="F662" s="485" t="e">
        <f>F660/F661</f>
        <v>#DIV/0!</v>
      </c>
      <c r="G662" s="486" t="e">
        <f>G660/G661</f>
        <v>#DIV/0!</v>
      </c>
    </row>
    <row r="663" spans="1:7" s="74" customFormat="1" ht="10.5" customHeight="1">
      <c r="A663" s="476"/>
      <c r="B663" s="477" t="s">
        <v>609</v>
      </c>
      <c r="C663" s="478">
        <f t="shared" ref="C663:G664" si="44">C716+C769</f>
        <v>0</v>
      </c>
      <c r="D663" s="478">
        <f t="shared" si="44"/>
        <v>0</v>
      </c>
      <c r="E663" s="478">
        <f t="shared" si="44"/>
        <v>0</v>
      </c>
      <c r="F663" s="478">
        <f t="shared" si="44"/>
        <v>0</v>
      </c>
      <c r="G663" s="479">
        <f t="shared" si="44"/>
        <v>0</v>
      </c>
    </row>
    <row r="664" spans="1:7" s="74" customFormat="1" ht="10.5" customHeight="1">
      <c r="A664" s="476"/>
      <c r="B664" s="477" t="s">
        <v>610</v>
      </c>
      <c r="C664" s="480">
        <f t="shared" si="44"/>
        <v>0</v>
      </c>
      <c r="D664" s="480">
        <f t="shared" si="44"/>
        <v>0</v>
      </c>
      <c r="E664" s="480">
        <f t="shared" si="44"/>
        <v>0</v>
      </c>
      <c r="F664" s="480">
        <f t="shared" si="44"/>
        <v>0</v>
      </c>
      <c r="G664" s="481">
        <f t="shared" si="44"/>
        <v>0</v>
      </c>
    </row>
    <row r="665" spans="1:7" s="74" customFormat="1" ht="10.5" customHeight="1">
      <c r="A665" s="476"/>
      <c r="B665" s="477" t="s">
        <v>611</v>
      </c>
      <c r="C665" s="480">
        <f>SUM(C663:C664)</f>
        <v>0</v>
      </c>
      <c r="D665" s="480">
        <f>SUM(D663:D664)</f>
        <v>0</v>
      </c>
      <c r="E665" s="480">
        <f>SUM(E663:E664)</f>
        <v>0</v>
      </c>
      <c r="F665" s="480">
        <f>SUM(F663:F664)</f>
        <v>0</v>
      </c>
      <c r="G665" s="481">
        <f>SUM(G663:G664)</f>
        <v>0</v>
      </c>
    </row>
    <row r="666" spans="1:7" s="74" customFormat="1" ht="10.5" customHeight="1">
      <c r="A666" s="482" t="s">
        <v>197</v>
      </c>
      <c r="B666" s="477" t="s">
        <v>612</v>
      </c>
      <c r="C666" s="480">
        <f t="shared" ref="C666:G667" si="45">C719+C772</f>
        <v>0</v>
      </c>
      <c r="D666" s="480">
        <f t="shared" si="45"/>
        <v>0</v>
      </c>
      <c r="E666" s="480">
        <f t="shared" si="45"/>
        <v>0</v>
      </c>
      <c r="F666" s="480">
        <f t="shared" si="45"/>
        <v>0</v>
      </c>
      <c r="G666" s="481">
        <f t="shared" si="45"/>
        <v>0</v>
      </c>
    </row>
    <row r="667" spans="1:7" s="74" customFormat="1" ht="10.5" customHeight="1">
      <c r="A667" s="483" t="s">
        <v>537</v>
      </c>
      <c r="B667" s="477" t="s">
        <v>613</v>
      </c>
      <c r="C667" s="480">
        <f t="shared" si="45"/>
        <v>0</v>
      </c>
      <c r="D667" s="480">
        <f t="shared" si="45"/>
        <v>0</v>
      </c>
      <c r="E667" s="480">
        <f t="shared" si="45"/>
        <v>0</v>
      </c>
      <c r="F667" s="480">
        <f t="shared" si="45"/>
        <v>0</v>
      </c>
      <c r="G667" s="481">
        <f t="shared" si="45"/>
        <v>0</v>
      </c>
    </row>
    <row r="668" spans="1:7" s="74" customFormat="1" ht="10.5" customHeight="1">
      <c r="A668" s="476"/>
      <c r="B668" s="477" t="s">
        <v>614</v>
      </c>
      <c r="C668" s="480">
        <f>SUM(C666:C667)</f>
        <v>0</v>
      </c>
      <c r="D668" s="480">
        <f>SUM(D666:D667)</f>
        <v>0</v>
      </c>
      <c r="E668" s="480">
        <f>SUM(E666:E667)</f>
        <v>0</v>
      </c>
      <c r="F668" s="480">
        <f>SUM(F666:F667)</f>
        <v>0</v>
      </c>
      <c r="G668" s="481">
        <f>SUM(G666:G667)</f>
        <v>0</v>
      </c>
    </row>
    <row r="669" spans="1:7" s="74" customFormat="1" ht="10.5" customHeight="1">
      <c r="A669" s="476"/>
      <c r="B669" s="477" t="s">
        <v>615</v>
      </c>
      <c r="C669" s="480">
        <f>C665-C668</f>
        <v>0</v>
      </c>
      <c r="D669" s="480">
        <f>D665-D668</f>
        <v>0</v>
      </c>
      <c r="E669" s="480">
        <f>E665-E668</f>
        <v>0</v>
      </c>
      <c r="F669" s="480">
        <f>F665-F668</f>
        <v>0</v>
      </c>
      <c r="G669" s="481">
        <f>G665-G668</f>
        <v>0</v>
      </c>
    </row>
    <row r="670" spans="1:7" s="74" customFormat="1" ht="10.5" customHeight="1">
      <c r="A670" s="476"/>
      <c r="B670" s="477" t="s">
        <v>616</v>
      </c>
      <c r="C670" s="480">
        <f>C723+C776</f>
        <v>0</v>
      </c>
      <c r="D670" s="480">
        <f>D723+D776</f>
        <v>0</v>
      </c>
      <c r="E670" s="480">
        <f>E723+E776</f>
        <v>0</v>
      </c>
      <c r="F670" s="480">
        <f>F723+F776</f>
        <v>0</v>
      </c>
      <c r="G670" s="481">
        <f>G723+G776</f>
        <v>0</v>
      </c>
    </row>
    <row r="671" spans="1:7" s="74" customFormat="1" ht="10.5" customHeight="1">
      <c r="A671" s="484"/>
      <c r="B671" s="368" t="s">
        <v>617</v>
      </c>
      <c r="C671" s="485" t="e">
        <f>C669/C670</f>
        <v>#DIV/0!</v>
      </c>
      <c r="D671" s="485" t="e">
        <f>D669/D670</f>
        <v>#DIV/0!</v>
      </c>
      <c r="E671" s="485" t="e">
        <f>E669/E670</f>
        <v>#DIV/0!</v>
      </c>
      <c r="F671" s="485" t="e">
        <f>F669/F670</f>
        <v>#DIV/0!</v>
      </c>
      <c r="G671" s="486" t="e">
        <f>G669/G670</f>
        <v>#DIV/0!</v>
      </c>
    </row>
    <row r="672" spans="1:7" s="74" customFormat="1" ht="10.5" customHeight="1">
      <c r="A672" s="476"/>
      <c r="B672" s="477" t="s">
        <v>609</v>
      </c>
      <c r="C672" s="478">
        <f t="shared" ref="C672:G673" si="46">C725+C778</f>
        <v>0</v>
      </c>
      <c r="D672" s="478">
        <f t="shared" si="46"/>
        <v>0</v>
      </c>
      <c r="E672" s="478">
        <f t="shared" si="46"/>
        <v>0</v>
      </c>
      <c r="F672" s="478">
        <f t="shared" si="46"/>
        <v>0</v>
      </c>
      <c r="G672" s="479">
        <f t="shared" si="46"/>
        <v>0</v>
      </c>
    </row>
    <row r="673" spans="1:7" s="74" customFormat="1" ht="10.5" customHeight="1">
      <c r="A673" s="476"/>
      <c r="B673" s="477" t="s">
        <v>610</v>
      </c>
      <c r="C673" s="480">
        <f t="shared" si="46"/>
        <v>0</v>
      </c>
      <c r="D673" s="480">
        <f t="shared" si="46"/>
        <v>0</v>
      </c>
      <c r="E673" s="480">
        <f t="shared" si="46"/>
        <v>0</v>
      </c>
      <c r="F673" s="480">
        <f t="shared" si="46"/>
        <v>0</v>
      </c>
      <c r="G673" s="481">
        <f t="shared" si="46"/>
        <v>0</v>
      </c>
    </row>
    <row r="674" spans="1:7" s="74" customFormat="1" ht="10.5" customHeight="1">
      <c r="A674" s="476"/>
      <c r="B674" s="477" t="s">
        <v>611</v>
      </c>
      <c r="C674" s="480">
        <f>SUM(C672:C673)</f>
        <v>0</v>
      </c>
      <c r="D674" s="480">
        <f>SUM(D672:D673)</f>
        <v>0</v>
      </c>
      <c r="E674" s="480">
        <f>SUM(E672:E673)</f>
        <v>0</v>
      </c>
      <c r="F674" s="480">
        <f>SUM(F672:F673)</f>
        <v>0</v>
      </c>
      <c r="G674" s="481">
        <f>SUM(G672:G673)</f>
        <v>0</v>
      </c>
    </row>
    <row r="675" spans="1:7" s="74" customFormat="1" ht="10.5" customHeight="1">
      <c r="A675" s="482" t="s">
        <v>197</v>
      </c>
      <c r="B675" s="477" t="s">
        <v>612</v>
      </c>
      <c r="C675" s="480">
        <f t="shared" ref="C675:G676" si="47">C728+C781</f>
        <v>0</v>
      </c>
      <c r="D675" s="480">
        <f t="shared" si="47"/>
        <v>0</v>
      </c>
      <c r="E675" s="480">
        <f t="shared" si="47"/>
        <v>0</v>
      </c>
      <c r="F675" s="480">
        <f t="shared" si="47"/>
        <v>0</v>
      </c>
      <c r="G675" s="481">
        <f t="shared" si="47"/>
        <v>0</v>
      </c>
    </row>
    <row r="676" spans="1:7" s="74" customFormat="1" ht="10.5" customHeight="1">
      <c r="A676" s="483" t="s">
        <v>537</v>
      </c>
      <c r="B676" s="477" t="s">
        <v>613</v>
      </c>
      <c r="C676" s="480">
        <f t="shared" si="47"/>
        <v>0</v>
      </c>
      <c r="D676" s="480">
        <f t="shared" si="47"/>
        <v>0</v>
      </c>
      <c r="E676" s="480">
        <f t="shared" si="47"/>
        <v>0</v>
      </c>
      <c r="F676" s="480">
        <f t="shared" si="47"/>
        <v>0</v>
      </c>
      <c r="G676" s="481">
        <f t="shared" si="47"/>
        <v>0</v>
      </c>
    </row>
    <row r="677" spans="1:7" s="74" customFormat="1" ht="10.5" customHeight="1">
      <c r="A677" s="476"/>
      <c r="B677" s="477" t="s">
        <v>614</v>
      </c>
      <c r="C677" s="480">
        <f>SUM(C675:C676)</f>
        <v>0</v>
      </c>
      <c r="D677" s="480">
        <f>SUM(D675:D676)</f>
        <v>0</v>
      </c>
      <c r="E677" s="480">
        <f>SUM(E675:E676)</f>
        <v>0</v>
      </c>
      <c r="F677" s="480">
        <f>SUM(F675:F676)</f>
        <v>0</v>
      </c>
      <c r="G677" s="481">
        <f>SUM(G675:G676)</f>
        <v>0</v>
      </c>
    </row>
    <row r="678" spans="1:7" s="74" customFormat="1" ht="10.5" customHeight="1">
      <c r="A678" s="476"/>
      <c r="B678" s="477" t="s">
        <v>615</v>
      </c>
      <c r="C678" s="480">
        <f>C674-C677</f>
        <v>0</v>
      </c>
      <c r="D678" s="480">
        <f>D674-D677</f>
        <v>0</v>
      </c>
      <c r="E678" s="480">
        <f>E674-E677</f>
        <v>0</v>
      </c>
      <c r="F678" s="480">
        <f>F674-F677</f>
        <v>0</v>
      </c>
      <c r="G678" s="481">
        <f>G674-G677</f>
        <v>0</v>
      </c>
    </row>
    <row r="679" spans="1:7" s="74" customFormat="1" ht="10.5" customHeight="1">
      <c r="A679" s="476"/>
      <c r="B679" s="477" t="s">
        <v>616</v>
      </c>
      <c r="C679" s="480">
        <f>C732+C785</f>
        <v>0</v>
      </c>
      <c r="D679" s="480">
        <f>D732+D785</f>
        <v>0</v>
      </c>
      <c r="E679" s="480">
        <f>E732+E785</f>
        <v>0</v>
      </c>
      <c r="F679" s="480">
        <f>F732+F785</f>
        <v>0</v>
      </c>
      <c r="G679" s="481">
        <f>G732+G785</f>
        <v>0</v>
      </c>
    </row>
    <row r="680" spans="1:7" s="74" customFormat="1" ht="10.5" customHeight="1">
      <c r="A680" s="484"/>
      <c r="B680" s="368" t="s">
        <v>617</v>
      </c>
      <c r="C680" s="485" t="e">
        <f>C678/C679</f>
        <v>#DIV/0!</v>
      </c>
      <c r="D680" s="485" t="e">
        <f>D678/D679</f>
        <v>#DIV/0!</v>
      </c>
      <c r="E680" s="485" t="e">
        <f>E678/E679</f>
        <v>#DIV/0!</v>
      </c>
      <c r="F680" s="485" t="e">
        <f>F678/F679</f>
        <v>#DIV/0!</v>
      </c>
      <c r="G680" s="486" t="e">
        <f>G678/G679</f>
        <v>#DIV/0!</v>
      </c>
    </row>
    <row r="681" spans="1:7" s="74" customFormat="1" ht="10.5" customHeight="1">
      <c r="A681" s="476"/>
      <c r="B681" s="477" t="s">
        <v>609</v>
      </c>
      <c r="C681" s="478">
        <f t="shared" ref="C681:G682" si="48">C734+C787</f>
        <v>0</v>
      </c>
      <c r="D681" s="478">
        <f t="shared" si="48"/>
        <v>0</v>
      </c>
      <c r="E681" s="478">
        <f t="shared" si="48"/>
        <v>0</v>
      </c>
      <c r="F681" s="478">
        <f t="shared" si="48"/>
        <v>0</v>
      </c>
      <c r="G681" s="479">
        <f t="shared" si="48"/>
        <v>0</v>
      </c>
    </row>
    <row r="682" spans="1:7" s="74" customFormat="1" ht="10.5" customHeight="1">
      <c r="A682" s="476"/>
      <c r="B682" s="477" t="s">
        <v>610</v>
      </c>
      <c r="C682" s="480">
        <f t="shared" si="48"/>
        <v>0</v>
      </c>
      <c r="D682" s="480">
        <f t="shared" si="48"/>
        <v>0</v>
      </c>
      <c r="E682" s="480">
        <f t="shared" si="48"/>
        <v>0</v>
      </c>
      <c r="F682" s="480">
        <f t="shared" si="48"/>
        <v>0</v>
      </c>
      <c r="G682" s="481">
        <f t="shared" si="48"/>
        <v>0</v>
      </c>
    </row>
    <row r="683" spans="1:7" s="74" customFormat="1" ht="10.5" customHeight="1">
      <c r="A683" s="476"/>
      <c r="B683" s="477" t="s">
        <v>611</v>
      </c>
      <c r="C683" s="480">
        <f>SUM(C681:C682)</f>
        <v>0</v>
      </c>
      <c r="D683" s="480">
        <f>SUM(D681:D682)</f>
        <v>0</v>
      </c>
      <c r="E683" s="480">
        <f>SUM(E681:E682)</f>
        <v>0</v>
      </c>
      <c r="F683" s="480">
        <f>SUM(F681:F682)</f>
        <v>0</v>
      </c>
      <c r="G683" s="481">
        <f>SUM(G681:G682)</f>
        <v>0</v>
      </c>
    </row>
    <row r="684" spans="1:7" s="74" customFormat="1" ht="10.5" customHeight="1">
      <c r="A684" s="482" t="s">
        <v>197</v>
      </c>
      <c r="B684" s="477" t="s">
        <v>612</v>
      </c>
      <c r="C684" s="480">
        <f t="shared" ref="C684:G685" si="49">C737+C790</f>
        <v>0</v>
      </c>
      <c r="D684" s="480">
        <f t="shared" si="49"/>
        <v>0</v>
      </c>
      <c r="E684" s="480">
        <f t="shared" si="49"/>
        <v>0</v>
      </c>
      <c r="F684" s="480">
        <f t="shared" si="49"/>
        <v>0</v>
      </c>
      <c r="G684" s="481">
        <f t="shared" si="49"/>
        <v>0</v>
      </c>
    </row>
    <row r="685" spans="1:7" s="74" customFormat="1" ht="10.5" customHeight="1">
      <c r="A685" s="483" t="s">
        <v>537</v>
      </c>
      <c r="B685" s="477" t="s">
        <v>613</v>
      </c>
      <c r="C685" s="480">
        <f t="shared" si="49"/>
        <v>0</v>
      </c>
      <c r="D685" s="480">
        <f t="shared" si="49"/>
        <v>0</v>
      </c>
      <c r="E685" s="480">
        <f t="shared" si="49"/>
        <v>0</v>
      </c>
      <c r="F685" s="480">
        <f t="shared" si="49"/>
        <v>0</v>
      </c>
      <c r="G685" s="481">
        <f t="shared" si="49"/>
        <v>0</v>
      </c>
    </row>
    <row r="686" spans="1:7" s="74" customFormat="1" ht="10.5" customHeight="1">
      <c r="A686" s="476"/>
      <c r="B686" s="477" t="s">
        <v>614</v>
      </c>
      <c r="C686" s="480">
        <f>SUM(C684:C685)</f>
        <v>0</v>
      </c>
      <c r="D686" s="480">
        <f>SUM(D684:D685)</f>
        <v>0</v>
      </c>
      <c r="E686" s="480">
        <f>SUM(E684:E685)</f>
        <v>0</v>
      </c>
      <c r="F686" s="480">
        <f>SUM(F684:F685)</f>
        <v>0</v>
      </c>
      <c r="G686" s="481">
        <f>SUM(G684:G685)</f>
        <v>0</v>
      </c>
    </row>
    <row r="687" spans="1:7" s="74" customFormat="1" ht="10.5" customHeight="1">
      <c r="A687" s="476"/>
      <c r="B687" s="477" t="s">
        <v>615</v>
      </c>
      <c r="C687" s="480">
        <f>C683-C686</f>
        <v>0</v>
      </c>
      <c r="D687" s="480">
        <f>D683-D686</f>
        <v>0</v>
      </c>
      <c r="E687" s="480">
        <f>E683-E686</f>
        <v>0</v>
      </c>
      <c r="F687" s="480">
        <f>F683-F686</f>
        <v>0</v>
      </c>
      <c r="G687" s="481">
        <f>G683-G686</f>
        <v>0</v>
      </c>
    </row>
    <row r="688" spans="1:7" s="74" customFormat="1" ht="10.5" customHeight="1">
      <c r="A688" s="476"/>
      <c r="B688" s="477" t="s">
        <v>616</v>
      </c>
      <c r="C688" s="480">
        <f>C741+C794</f>
        <v>0</v>
      </c>
      <c r="D688" s="480">
        <f>D741+D794</f>
        <v>0</v>
      </c>
      <c r="E688" s="480">
        <f>E741+E794</f>
        <v>0</v>
      </c>
      <c r="F688" s="480">
        <f>F741+F794</f>
        <v>0</v>
      </c>
      <c r="G688" s="481">
        <f>G741+G794</f>
        <v>0</v>
      </c>
    </row>
    <row r="689" spans="1:7" s="74" customFormat="1" ht="10.5" customHeight="1" thickBot="1">
      <c r="A689" s="487"/>
      <c r="B689" s="488" t="s">
        <v>617</v>
      </c>
      <c r="C689" s="489" t="e">
        <f>C687/C688</f>
        <v>#DIV/0!</v>
      </c>
      <c r="D689" s="489" t="e">
        <f>D687/D688</f>
        <v>#DIV/0!</v>
      </c>
      <c r="E689" s="489" t="e">
        <f>E687/E688</f>
        <v>#DIV/0!</v>
      </c>
      <c r="F689" s="489" t="e">
        <f>F687/F688</f>
        <v>#DIV/0!</v>
      </c>
      <c r="G689" s="490" t="e">
        <f>G687/G688</f>
        <v>#DIV/0!</v>
      </c>
    </row>
    <row r="690" spans="1:7" ht="11.25" customHeight="1" thickTop="1">
      <c r="A690" s="145" t="s">
        <v>490</v>
      </c>
      <c r="B690" s="704" t="s">
        <v>603</v>
      </c>
      <c r="C690" s="704"/>
      <c r="D690" s="704"/>
      <c r="E690" s="704"/>
      <c r="F690" s="704"/>
      <c r="G690" s="704"/>
    </row>
    <row r="691" spans="1:7" ht="11.25" customHeight="1">
      <c r="A691" s="145" t="s">
        <v>491</v>
      </c>
      <c r="B691" s="125" t="s">
        <v>18</v>
      </c>
      <c r="D691" s="146" t="s">
        <v>19</v>
      </c>
      <c r="E691" s="72" t="s">
        <v>20</v>
      </c>
    </row>
    <row r="692" spans="1:7" ht="18" customHeight="1">
      <c r="A692" s="146" t="s">
        <v>604</v>
      </c>
    </row>
    <row r="693" spans="1:7" ht="11.1" customHeight="1">
      <c r="B693" s="146" t="s">
        <v>605</v>
      </c>
    </row>
    <row r="694" spans="1:7" ht="15" customHeight="1" thickBot="1">
      <c r="A694" s="317" t="s">
        <v>630</v>
      </c>
      <c r="B694" s="126"/>
      <c r="C694" s="317"/>
    </row>
    <row r="695" spans="1:7" s="122" customFormat="1" ht="15.75" customHeight="1" thickTop="1">
      <c r="A695" s="723" t="s">
        <v>607</v>
      </c>
      <c r="B695" s="726" t="s">
        <v>557</v>
      </c>
      <c r="C695" s="729" t="s">
        <v>558</v>
      </c>
      <c r="D695" s="730"/>
      <c r="E695" s="730"/>
      <c r="F695" s="730"/>
      <c r="G695" s="731"/>
    </row>
    <row r="696" spans="1:7" s="122" customFormat="1" ht="11.1" customHeight="1">
      <c r="A696" s="724"/>
      <c r="B696" s="727"/>
      <c r="C696" s="472" t="s">
        <v>197</v>
      </c>
      <c r="D696" s="472" t="s">
        <v>197</v>
      </c>
      <c r="E696" s="472" t="s">
        <v>197</v>
      </c>
      <c r="F696" s="472" t="s">
        <v>197</v>
      </c>
      <c r="G696" s="473" t="s">
        <v>197</v>
      </c>
    </row>
    <row r="697" spans="1:7" s="122" customFormat="1" ht="11.1" customHeight="1">
      <c r="A697" s="725"/>
      <c r="B697" s="728"/>
      <c r="C697" s="474" t="s">
        <v>608</v>
      </c>
      <c r="D697" s="474" t="s">
        <v>608</v>
      </c>
      <c r="E697" s="474" t="s">
        <v>608</v>
      </c>
      <c r="F697" s="474" t="s">
        <v>608</v>
      </c>
      <c r="G697" s="475" t="s">
        <v>608</v>
      </c>
    </row>
    <row r="698" spans="1:7" s="74" customFormat="1" ht="10.5" customHeight="1">
      <c r="A698" s="476"/>
      <c r="B698" s="477" t="s">
        <v>609</v>
      </c>
      <c r="C698" s="491">
        <v>0</v>
      </c>
      <c r="D698" s="491">
        <v>0</v>
      </c>
      <c r="E698" s="491">
        <v>0</v>
      </c>
      <c r="F698" s="491">
        <v>0</v>
      </c>
      <c r="G698" s="458">
        <v>0</v>
      </c>
    </row>
    <row r="699" spans="1:7" s="74" customFormat="1" ht="10.5" customHeight="1">
      <c r="A699" s="476"/>
      <c r="B699" s="477" t="s">
        <v>610</v>
      </c>
      <c r="C699" s="491">
        <v>0</v>
      </c>
      <c r="D699" s="491">
        <v>0</v>
      </c>
      <c r="E699" s="491">
        <v>0</v>
      </c>
      <c r="F699" s="491">
        <v>0</v>
      </c>
      <c r="G699" s="459">
        <v>0</v>
      </c>
    </row>
    <row r="700" spans="1:7" s="74" customFormat="1" ht="10.5" customHeight="1">
      <c r="A700" s="476"/>
      <c r="B700" s="477" t="s">
        <v>611</v>
      </c>
      <c r="C700" s="480">
        <f>SUM(C698:C699)</f>
        <v>0</v>
      </c>
      <c r="D700" s="480">
        <f>SUM(D698:D699)</f>
        <v>0</v>
      </c>
      <c r="E700" s="480">
        <f>SUM(E698:E699)</f>
        <v>0</v>
      </c>
      <c r="F700" s="480">
        <f>SUM(F698:F699)</f>
        <v>0</v>
      </c>
      <c r="G700" s="481">
        <f>SUM(G698:G699)</f>
        <v>0</v>
      </c>
    </row>
    <row r="701" spans="1:7" s="74" customFormat="1" ht="10.5" customHeight="1">
      <c r="A701" s="482" t="s">
        <v>197</v>
      </c>
      <c r="B701" s="477" t="s">
        <v>612</v>
      </c>
      <c r="C701" s="491">
        <v>0</v>
      </c>
      <c r="D701" s="491">
        <v>0</v>
      </c>
      <c r="E701" s="491">
        <v>0</v>
      </c>
      <c r="F701" s="491">
        <v>0</v>
      </c>
      <c r="G701" s="459">
        <v>0</v>
      </c>
    </row>
    <row r="702" spans="1:7" s="74" customFormat="1" ht="10.5" customHeight="1">
      <c r="A702" s="483" t="s">
        <v>537</v>
      </c>
      <c r="B702" s="477" t="s">
        <v>613</v>
      </c>
      <c r="C702" s="491">
        <v>0</v>
      </c>
      <c r="D702" s="491">
        <v>0</v>
      </c>
      <c r="E702" s="491">
        <v>0</v>
      </c>
      <c r="F702" s="491">
        <v>0</v>
      </c>
      <c r="G702" s="459">
        <v>0</v>
      </c>
    </row>
    <row r="703" spans="1:7" s="74" customFormat="1" ht="10.5" customHeight="1">
      <c r="A703" s="476"/>
      <c r="B703" s="477" t="s">
        <v>614</v>
      </c>
      <c r="C703" s="480">
        <f>SUM(C701:C702)</f>
        <v>0</v>
      </c>
      <c r="D703" s="480">
        <f>SUM(D701:D702)</f>
        <v>0</v>
      </c>
      <c r="E703" s="480">
        <f>SUM(E701:E702)</f>
        <v>0</v>
      </c>
      <c r="F703" s="480">
        <f>SUM(F701:F702)</f>
        <v>0</v>
      </c>
      <c r="G703" s="481">
        <f>SUM(G701:G702)</f>
        <v>0</v>
      </c>
    </row>
    <row r="704" spans="1:7" s="74" customFormat="1" ht="10.5" customHeight="1">
      <c r="A704" s="476"/>
      <c r="B704" s="477" t="s">
        <v>615</v>
      </c>
      <c r="C704" s="480">
        <f>C700-C703</f>
        <v>0</v>
      </c>
      <c r="D704" s="480">
        <f>D700-D703</f>
        <v>0</v>
      </c>
      <c r="E704" s="480">
        <f>E700-E703</f>
        <v>0</v>
      </c>
      <c r="F704" s="480">
        <f>F700-F703</f>
        <v>0</v>
      </c>
      <c r="G704" s="481">
        <f>G700-G703</f>
        <v>0</v>
      </c>
    </row>
    <row r="705" spans="1:7" s="74" customFormat="1" ht="10.5" customHeight="1">
      <c r="A705" s="476"/>
      <c r="B705" s="477" t="s">
        <v>616</v>
      </c>
      <c r="C705" s="491">
        <v>0</v>
      </c>
      <c r="D705" s="491">
        <v>0</v>
      </c>
      <c r="E705" s="491">
        <v>0</v>
      </c>
      <c r="F705" s="491">
        <v>0</v>
      </c>
      <c r="G705" s="459">
        <v>0</v>
      </c>
    </row>
    <row r="706" spans="1:7" s="74" customFormat="1" ht="10.5" customHeight="1">
      <c r="A706" s="484"/>
      <c r="B706" s="368" t="s">
        <v>617</v>
      </c>
      <c r="C706" s="485" t="e">
        <f>C704/C705</f>
        <v>#DIV/0!</v>
      </c>
      <c r="D706" s="485" t="e">
        <f>D704/D705</f>
        <v>#DIV/0!</v>
      </c>
      <c r="E706" s="485" t="e">
        <f>E704/E705</f>
        <v>#DIV/0!</v>
      </c>
      <c r="F706" s="485" t="e">
        <f>F704/F705</f>
        <v>#DIV/0!</v>
      </c>
      <c r="G706" s="486" t="e">
        <f>G704/G705</f>
        <v>#DIV/0!</v>
      </c>
    </row>
    <row r="707" spans="1:7" s="74" customFormat="1" ht="10.5" customHeight="1">
      <c r="A707" s="476"/>
      <c r="B707" s="477" t="s">
        <v>609</v>
      </c>
      <c r="C707" s="491">
        <v>0</v>
      </c>
      <c r="D707" s="491">
        <v>0</v>
      </c>
      <c r="E707" s="491">
        <v>0</v>
      </c>
      <c r="F707" s="491">
        <v>0</v>
      </c>
      <c r="G707" s="458">
        <v>0</v>
      </c>
    </row>
    <row r="708" spans="1:7" s="74" customFormat="1" ht="10.5" customHeight="1">
      <c r="A708" s="476"/>
      <c r="B708" s="477" t="s">
        <v>610</v>
      </c>
      <c r="C708" s="491">
        <v>0</v>
      </c>
      <c r="D708" s="491">
        <v>0</v>
      </c>
      <c r="E708" s="491">
        <v>0</v>
      </c>
      <c r="F708" s="491">
        <v>0</v>
      </c>
      <c r="G708" s="459">
        <v>0</v>
      </c>
    </row>
    <row r="709" spans="1:7" s="74" customFormat="1" ht="10.5" customHeight="1">
      <c r="A709" s="476"/>
      <c r="B709" s="477" t="s">
        <v>611</v>
      </c>
      <c r="C709" s="480">
        <f>SUM(C707:C708)</f>
        <v>0</v>
      </c>
      <c r="D709" s="480">
        <f>SUM(D707:D708)</f>
        <v>0</v>
      </c>
      <c r="E709" s="480">
        <f>SUM(E707:E708)</f>
        <v>0</v>
      </c>
      <c r="F709" s="480">
        <f>SUM(F707:F708)</f>
        <v>0</v>
      </c>
      <c r="G709" s="481">
        <f>SUM(G707:G708)</f>
        <v>0</v>
      </c>
    </row>
    <row r="710" spans="1:7" s="74" customFormat="1" ht="10.5" customHeight="1">
      <c r="A710" s="482" t="s">
        <v>197</v>
      </c>
      <c r="B710" s="477" t="s">
        <v>612</v>
      </c>
      <c r="C710" s="491">
        <v>0</v>
      </c>
      <c r="D710" s="491">
        <v>0</v>
      </c>
      <c r="E710" s="491">
        <v>0</v>
      </c>
      <c r="F710" s="491">
        <v>0</v>
      </c>
      <c r="G710" s="459">
        <v>0</v>
      </c>
    </row>
    <row r="711" spans="1:7" s="74" customFormat="1" ht="10.5" customHeight="1">
      <c r="A711" s="483" t="s">
        <v>537</v>
      </c>
      <c r="B711" s="477" t="s">
        <v>613</v>
      </c>
      <c r="C711" s="491">
        <v>0</v>
      </c>
      <c r="D711" s="491">
        <v>0</v>
      </c>
      <c r="E711" s="491">
        <v>0</v>
      </c>
      <c r="F711" s="491">
        <v>0</v>
      </c>
      <c r="G711" s="459">
        <v>0</v>
      </c>
    </row>
    <row r="712" spans="1:7" s="74" customFormat="1" ht="10.5" customHeight="1">
      <c r="A712" s="476"/>
      <c r="B712" s="477" t="s">
        <v>614</v>
      </c>
      <c r="C712" s="480">
        <f>SUM(C710:C711)</f>
        <v>0</v>
      </c>
      <c r="D712" s="480">
        <f>SUM(D710:D711)</f>
        <v>0</v>
      </c>
      <c r="E712" s="480">
        <f>SUM(E710:E711)</f>
        <v>0</v>
      </c>
      <c r="F712" s="480">
        <f>SUM(F710:F711)</f>
        <v>0</v>
      </c>
      <c r="G712" s="481">
        <f>SUM(G710:G711)</f>
        <v>0</v>
      </c>
    </row>
    <row r="713" spans="1:7" s="74" customFormat="1" ht="10.5" customHeight="1">
      <c r="A713" s="476"/>
      <c r="B713" s="477" t="s">
        <v>615</v>
      </c>
      <c r="C713" s="480">
        <f>C709-C712</f>
        <v>0</v>
      </c>
      <c r="D713" s="480">
        <f>D709-D712</f>
        <v>0</v>
      </c>
      <c r="E713" s="480">
        <f>E709-E712</f>
        <v>0</v>
      </c>
      <c r="F713" s="480">
        <f>F709-F712</f>
        <v>0</v>
      </c>
      <c r="G713" s="481">
        <f>G709-G712</f>
        <v>0</v>
      </c>
    </row>
    <row r="714" spans="1:7" s="74" customFormat="1" ht="10.5" customHeight="1">
      <c r="A714" s="476"/>
      <c r="B714" s="477" t="s">
        <v>616</v>
      </c>
      <c r="C714" s="491">
        <v>0</v>
      </c>
      <c r="D714" s="491">
        <v>0</v>
      </c>
      <c r="E714" s="491">
        <v>0</v>
      </c>
      <c r="F714" s="491">
        <v>0</v>
      </c>
      <c r="G714" s="459">
        <v>0</v>
      </c>
    </row>
    <row r="715" spans="1:7" s="74" customFormat="1" ht="10.5" customHeight="1">
      <c r="A715" s="484"/>
      <c r="B715" s="368" t="s">
        <v>617</v>
      </c>
      <c r="C715" s="485" t="e">
        <f>C713/C714</f>
        <v>#DIV/0!</v>
      </c>
      <c r="D715" s="485" t="e">
        <f>D713/D714</f>
        <v>#DIV/0!</v>
      </c>
      <c r="E715" s="485" t="e">
        <f>E713/E714</f>
        <v>#DIV/0!</v>
      </c>
      <c r="F715" s="485" t="e">
        <f>F713/F714</f>
        <v>#DIV/0!</v>
      </c>
      <c r="G715" s="486" t="e">
        <f>G713/G714</f>
        <v>#DIV/0!</v>
      </c>
    </row>
    <row r="716" spans="1:7" s="74" customFormat="1" ht="10.5" customHeight="1">
      <c r="A716" s="476"/>
      <c r="B716" s="477" t="s">
        <v>609</v>
      </c>
      <c r="C716" s="491">
        <v>0</v>
      </c>
      <c r="D716" s="491">
        <v>0</v>
      </c>
      <c r="E716" s="491">
        <v>0</v>
      </c>
      <c r="F716" s="491">
        <v>0</v>
      </c>
      <c r="G716" s="458">
        <v>0</v>
      </c>
    </row>
    <row r="717" spans="1:7" s="74" customFormat="1" ht="10.5" customHeight="1">
      <c r="A717" s="476"/>
      <c r="B717" s="477" t="s">
        <v>610</v>
      </c>
      <c r="C717" s="491">
        <v>0</v>
      </c>
      <c r="D717" s="491">
        <v>0</v>
      </c>
      <c r="E717" s="491">
        <v>0</v>
      </c>
      <c r="F717" s="491">
        <v>0</v>
      </c>
      <c r="G717" s="459">
        <v>0</v>
      </c>
    </row>
    <row r="718" spans="1:7" s="74" customFormat="1" ht="10.5" customHeight="1">
      <c r="A718" s="476"/>
      <c r="B718" s="477" t="s">
        <v>611</v>
      </c>
      <c r="C718" s="480">
        <f>SUM(C716:C717)</f>
        <v>0</v>
      </c>
      <c r="D718" s="480">
        <f>SUM(D716:D717)</f>
        <v>0</v>
      </c>
      <c r="E718" s="480">
        <f>SUM(E716:E717)</f>
        <v>0</v>
      </c>
      <c r="F718" s="480">
        <f>SUM(F716:F717)</f>
        <v>0</v>
      </c>
      <c r="G718" s="481">
        <f>SUM(G716:G717)</f>
        <v>0</v>
      </c>
    </row>
    <row r="719" spans="1:7" s="74" customFormat="1" ht="10.5" customHeight="1">
      <c r="A719" s="482" t="s">
        <v>197</v>
      </c>
      <c r="B719" s="477" t="s">
        <v>612</v>
      </c>
      <c r="C719" s="491">
        <v>0</v>
      </c>
      <c r="D719" s="491">
        <v>0</v>
      </c>
      <c r="E719" s="491">
        <v>0</v>
      </c>
      <c r="F719" s="491">
        <v>0</v>
      </c>
      <c r="G719" s="459">
        <v>0</v>
      </c>
    </row>
    <row r="720" spans="1:7" s="74" customFormat="1" ht="10.5" customHeight="1">
      <c r="A720" s="483" t="s">
        <v>537</v>
      </c>
      <c r="B720" s="477" t="s">
        <v>613</v>
      </c>
      <c r="C720" s="491">
        <v>0</v>
      </c>
      <c r="D720" s="491">
        <v>0</v>
      </c>
      <c r="E720" s="491">
        <v>0</v>
      </c>
      <c r="F720" s="491">
        <v>0</v>
      </c>
      <c r="G720" s="459">
        <v>0</v>
      </c>
    </row>
    <row r="721" spans="1:7" s="74" customFormat="1" ht="10.5" customHeight="1">
      <c r="A721" s="476"/>
      <c r="B721" s="477" t="s">
        <v>614</v>
      </c>
      <c r="C721" s="480">
        <f>SUM(C719:C720)</f>
        <v>0</v>
      </c>
      <c r="D721" s="480">
        <f>SUM(D719:D720)</f>
        <v>0</v>
      </c>
      <c r="E721" s="480">
        <f>SUM(E719:E720)</f>
        <v>0</v>
      </c>
      <c r="F721" s="480">
        <f>SUM(F719:F720)</f>
        <v>0</v>
      </c>
      <c r="G721" s="481">
        <f>SUM(G719:G720)</f>
        <v>0</v>
      </c>
    </row>
    <row r="722" spans="1:7" s="74" customFormat="1" ht="10.5" customHeight="1">
      <c r="A722" s="476"/>
      <c r="B722" s="477" t="s">
        <v>615</v>
      </c>
      <c r="C722" s="480">
        <f>C718-C721</f>
        <v>0</v>
      </c>
      <c r="D722" s="480">
        <f>D718-D721</f>
        <v>0</v>
      </c>
      <c r="E722" s="480">
        <f>E718-E721</f>
        <v>0</v>
      </c>
      <c r="F722" s="480">
        <f>F718-F721</f>
        <v>0</v>
      </c>
      <c r="G722" s="481">
        <f>G718-G721</f>
        <v>0</v>
      </c>
    </row>
    <row r="723" spans="1:7" s="74" customFormat="1" ht="10.5" customHeight="1">
      <c r="A723" s="476"/>
      <c r="B723" s="477" t="s">
        <v>616</v>
      </c>
      <c r="C723" s="491">
        <v>0</v>
      </c>
      <c r="D723" s="491">
        <v>0</v>
      </c>
      <c r="E723" s="491">
        <v>0</v>
      </c>
      <c r="F723" s="491">
        <v>0</v>
      </c>
      <c r="G723" s="459">
        <v>0</v>
      </c>
    </row>
    <row r="724" spans="1:7" s="74" customFormat="1" ht="10.5" customHeight="1">
      <c r="A724" s="484"/>
      <c r="B724" s="368" t="s">
        <v>617</v>
      </c>
      <c r="C724" s="485" t="e">
        <f>C722/C723</f>
        <v>#DIV/0!</v>
      </c>
      <c r="D724" s="485" t="e">
        <f>D722/D723</f>
        <v>#DIV/0!</v>
      </c>
      <c r="E724" s="485" t="e">
        <f>E722/E723</f>
        <v>#DIV/0!</v>
      </c>
      <c r="F724" s="485" t="e">
        <f>F722/F723</f>
        <v>#DIV/0!</v>
      </c>
      <c r="G724" s="486" t="e">
        <f>G722/G723</f>
        <v>#DIV/0!</v>
      </c>
    </row>
    <row r="725" spans="1:7" s="74" customFormat="1" ht="10.5" customHeight="1">
      <c r="A725" s="476"/>
      <c r="B725" s="477" t="s">
        <v>609</v>
      </c>
      <c r="C725" s="491">
        <v>0</v>
      </c>
      <c r="D725" s="491">
        <v>0</v>
      </c>
      <c r="E725" s="491">
        <v>0</v>
      </c>
      <c r="F725" s="491">
        <v>0</v>
      </c>
      <c r="G725" s="458">
        <v>0</v>
      </c>
    </row>
    <row r="726" spans="1:7" s="74" customFormat="1" ht="10.5" customHeight="1">
      <c r="A726" s="476"/>
      <c r="B726" s="477" t="s">
        <v>610</v>
      </c>
      <c r="C726" s="491">
        <v>0</v>
      </c>
      <c r="D726" s="491">
        <v>0</v>
      </c>
      <c r="E726" s="491">
        <v>0</v>
      </c>
      <c r="F726" s="491">
        <v>0</v>
      </c>
      <c r="G726" s="459">
        <v>0</v>
      </c>
    </row>
    <row r="727" spans="1:7" s="74" customFormat="1" ht="10.5" customHeight="1">
      <c r="A727" s="476"/>
      <c r="B727" s="477" t="s">
        <v>611</v>
      </c>
      <c r="C727" s="480">
        <f>SUM(C725:C726)</f>
        <v>0</v>
      </c>
      <c r="D727" s="480">
        <f>SUM(D725:D726)</f>
        <v>0</v>
      </c>
      <c r="E727" s="480">
        <f>SUM(E725:E726)</f>
        <v>0</v>
      </c>
      <c r="F727" s="480">
        <f>SUM(F725:F726)</f>
        <v>0</v>
      </c>
      <c r="G727" s="481">
        <f>SUM(G725:G726)</f>
        <v>0</v>
      </c>
    </row>
    <row r="728" spans="1:7" s="74" customFormat="1" ht="10.5" customHeight="1">
      <c r="A728" s="482" t="s">
        <v>197</v>
      </c>
      <c r="B728" s="477" t="s">
        <v>612</v>
      </c>
      <c r="C728" s="491">
        <v>0</v>
      </c>
      <c r="D728" s="491">
        <v>0</v>
      </c>
      <c r="E728" s="491">
        <v>0</v>
      </c>
      <c r="F728" s="491">
        <v>0</v>
      </c>
      <c r="G728" s="459">
        <v>0</v>
      </c>
    </row>
    <row r="729" spans="1:7" s="74" customFormat="1" ht="10.5" customHeight="1">
      <c r="A729" s="483" t="s">
        <v>537</v>
      </c>
      <c r="B729" s="477" t="s">
        <v>613</v>
      </c>
      <c r="C729" s="491">
        <v>0</v>
      </c>
      <c r="D729" s="491">
        <v>0</v>
      </c>
      <c r="E729" s="491">
        <v>0</v>
      </c>
      <c r="F729" s="491">
        <v>0</v>
      </c>
      <c r="G729" s="459">
        <v>0</v>
      </c>
    </row>
    <row r="730" spans="1:7" s="74" customFormat="1" ht="10.5" customHeight="1">
      <c r="A730" s="476"/>
      <c r="B730" s="477" t="s">
        <v>614</v>
      </c>
      <c r="C730" s="480">
        <f>SUM(C728:C729)</f>
        <v>0</v>
      </c>
      <c r="D730" s="480">
        <f>SUM(D728:D729)</f>
        <v>0</v>
      </c>
      <c r="E730" s="480">
        <f>SUM(E728:E729)</f>
        <v>0</v>
      </c>
      <c r="F730" s="480">
        <f>SUM(F728:F729)</f>
        <v>0</v>
      </c>
      <c r="G730" s="481">
        <f>SUM(G728:G729)</f>
        <v>0</v>
      </c>
    </row>
    <row r="731" spans="1:7" s="74" customFormat="1" ht="10.5" customHeight="1">
      <c r="A731" s="476"/>
      <c r="B731" s="477" t="s">
        <v>615</v>
      </c>
      <c r="C731" s="480">
        <f>C727-C730</f>
        <v>0</v>
      </c>
      <c r="D731" s="480">
        <f>D727-D730</f>
        <v>0</v>
      </c>
      <c r="E731" s="480">
        <f>E727-E730</f>
        <v>0</v>
      </c>
      <c r="F731" s="480">
        <f>F727-F730</f>
        <v>0</v>
      </c>
      <c r="G731" s="481">
        <f>G727-G730</f>
        <v>0</v>
      </c>
    </row>
    <row r="732" spans="1:7" s="74" customFormat="1" ht="10.5" customHeight="1">
      <c r="A732" s="476"/>
      <c r="B732" s="477" t="s">
        <v>616</v>
      </c>
      <c r="C732" s="491">
        <v>0</v>
      </c>
      <c r="D732" s="491">
        <v>0</v>
      </c>
      <c r="E732" s="491">
        <v>0</v>
      </c>
      <c r="F732" s="491">
        <v>0</v>
      </c>
      <c r="G732" s="459">
        <v>0</v>
      </c>
    </row>
    <row r="733" spans="1:7" s="74" customFormat="1" ht="10.5" customHeight="1">
      <c r="A733" s="484"/>
      <c r="B733" s="368" t="s">
        <v>617</v>
      </c>
      <c r="C733" s="485" t="e">
        <f>C731/C732</f>
        <v>#DIV/0!</v>
      </c>
      <c r="D733" s="485" t="e">
        <f>D731/D732</f>
        <v>#DIV/0!</v>
      </c>
      <c r="E733" s="485" t="e">
        <f>E731/E732</f>
        <v>#DIV/0!</v>
      </c>
      <c r="F733" s="485" t="e">
        <f>F731/F732</f>
        <v>#DIV/0!</v>
      </c>
      <c r="G733" s="486" t="e">
        <f>G731/G732</f>
        <v>#DIV/0!</v>
      </c>
    </row>
    <row r="734" spans="1:7" s="74" customFormat="1" ht="10.5" customHeight="1">
      <c r="A734" s="476"/>
      <c r="B734" s="477" t="s">
        <v>609</v>
      </c>
      <c r="C734" s="491">
        <v>0</v>
      </c>
      <c r="D734" s="491">
        <v>0</v>
      </c>
      <c r="E734" s="491">
        <v>0</v>
      </c>
      <c r="F734" s="491">
        <v>0</v>
      </c>
      <c r="G734" s="458">
        <v>0</v>
      </c>
    </row>
    <row r="735" spans="1:7" s="74" customFormat="1" ht="10.5" customHeight="1">
      <c r="A735" s="476"/>
      <c r="B735" s="477" t="s">
        <v>610</v>
      </c>
      <c r="C735" s="491">
        <v>0</v>
      </c>
      <c r="D735" s="491">
        <v>0</v>
      </c>
      <c r="E735" s="491">
        <v>0</v>
      </c>
      <c r="F735" s="491">
        <v>0</v>
      </c>
      <c r="G735" s="459">
        <v>0</v>
      </c>
    </row>
    <row r="736" spans="1:7" s="74" customFormat="1" ht="10.5" customHeight="1">
      <c r="A736" s="476"/>
      <c r="B736" s="477" t="s">
        <v>611</v>
      </c>
      <c r="C736" s="480">
        <f>SUM(C734:C735)</f>
        <v>0</v>
      </c>
      <c r="D736" s="480">
        <f>SUM(D734:D735)</f>
        <v>0</v>
      </c>
      <c r="E736" s="480">
        <f>SUM(E734:E735)</f>
        <v>0</v>
      </c>
      <c r="F736" s="480">
        <f>SUM(F734:F735)</f>
        <v>0</v>
      </c>
      <c r="G736" s="481">
        <f>SUM(G734:G735)</f>
        <v>0</v>
      </c>
    </row>
    <row r="737" spans="1:7" s="74" customFormat="1" ht="10.5" customHeight="1">
      <c r="A737" s="482" t="s">
        <v>197</v>
      </c>
      <c r="B737" s="477" t="s">
        <v>612</v>
      </c>
      <c r="C737" s="491">
        <v>0</v>
      </c>
      <c r="D737" s="491">
        <v>0</v>
      </c>
      <c r="E737" s="491">
        <v>0</v>
      </c>
      <c r="F737" s="491">
        <v>0</v>
      </c>
      <c r="G737" s="459">
        <v>0</v>
      </c>
    </row>
    <row r="738" spans="1:7" s="74" customFormat="1" ht="10.5" customHeight="1">
      <c r="A738" s="483" t="s">
        <v>537</v>
      </c>
      <c r="B738" s="477" t="s">
        <v>613</v>
      </c>
      <c r="C738" s="491">
        <v>0</v>
      </c>
      <c r="D738" s="491">
        <v>0</v>
      </c>
      <c r="E738" s="491">
        <v>0</v>
      </c>
      <c r="F738" s="491">
        <v>0</v>
      </c>
      <c r="G738" s="459">
        <v>0</v>
      </c>
    </row>
    <row r="739" spans="1:7" s="74" customFormat="1" ht="10.5" customHeight="1">
      <c r="A739" s="476"/>
      <c r="B739" s="477" t="s">
        <v>614</v>
      </c>
      <c r="C739" s="480">
        <f>SUM(C737:C738)</f>
        <v>0</v>
      </c>
      <c r="D739" s="480">
        <f>SUM(D737:D738)</f>
        <v>0</v>
      </c>
      <c r="E739" s="480">
        <f>SUM(E737:E738)</f>
        <v>0</v>
      </c>
      <c r="F739" s="480">
        <f>SUM(F737:F738)</f>
        <v>0</v>
      </c>
      <c r="G739" s="481">
        <f>SUM(G737:G738)</f>
        <v>0</v>
      </c>
    </row>
    <row r="740" spans="1:7" s="74" customFormat="1" ht="10.5" customHeight="1">
      <c r="A740" s="476"/>
      <c r="B740" s="477" t="s">
        <v>615</v>
      </c>
      <c r="C740" s="480">
        <f>C736-C739</f>
        <v>0</v>
      </c>
      <c r="D740" s="480">
        <f>D736-D739</f>
        <v>0</v>
      </c>
      <c r="E740" s="480">
        <f>E736-E739</f>
        <v>0</v>
      </c>
      <c r="F740" s="480">
        <f>F736-F739</f>
        <v>0</v>
      </c>
      <c r="G740" s="481">
        <f>G736-G739</f>
        <v>0</v>
      </c>
    </row>
    <row r="741" spans="1:7" s="74" customFormat="1" ht="10.5" customHeight="1">
      <c r="A741" s="476"/>
      <c r="B741" s="477" t="s">
        <v>616</v>
      </c>
      <c r="C741" s="491">
        <v>0</v>
      </c>
      <c r="D741" s="491">
        <v>0</v>
      </c>
      <c r="E741" s="491">
        <v>0</v>
      </c>
      <c r="F741" s="491">
        <v>0</v>
      </c>
      <c r="G741" s="459">
        <v>0</v>
      </c>
    </row>
    <row r="742" spans="1:7" s="74" customFormat="1" ht="10.5" customHeight="1" thickBot="1">
      <c r="A742" s="487"/>
      <c r="B742" s="488" t="s">
        <v>617</v>
      </c>
      <c r="C742" s="489" t="e">
        <f>C740/C741</f>
        <v>#DIV/0!</v>
      </c>
      <c r="D742" s="489" t="e">
        <f>D740/D741</f>
        <v>#DIV/0!</v>
      </c>
      <c r="E742" s="489" t="e">
        <f>E740/E741</f>
        <v>#DIV/0!</v>
      </c>
      <c r="F742" s="489" t="e">
        <f>F740/F741</f>
        <v>#DIV/0!</v>
      </c>
      <c r="G742" s="490" t="e">
        <f>G740/G741</f>
        <v>#DIV/0!</v>
      </c>
    </row>
    <row r="743" spans="1:7" ht="11.25" customHeight="1" thickTop="1">
      <c r="A743" s="145" t="s">
        <v>490</v>
      </c>
      <c r="B743" s="704" t="s">
        <v>603</v>
      </c>
      <c r="C743" s="704"/>
      <c r="D743" s="704"/>
      <c r="E743" s="704"/>
      <c r="F743" s="704"/>
      <c r="G743" s="704"/>
    </row>
    <row r="744" spans="1:7" ht="11.25" customHeight="1">
      <c r="A744" s="145" t="s">
        <v>491</v>
      </c>
      <c r="B744" s="125" t="s">
        <v>18</v>
      </c>
      <c r="D744" s="146" t="s">
        <v>19</v>
      </c>
      <c r="E744" s="72" t="s">
        <v>20</v>
      </c>
    </row>
    <row r="745" spans="1:7" ht="18" customHeight="1">
      <c r="A745" s="146" t="s">
        <v>604</v>
      </c>
    </row>
    <row r="746" spans="1:7" ht="11.1" customHeight="1">
      <c r="B746" s="146" t="s">
        <v>605</v>
      </c>
    </row>
    <row r="747" spans="1:7" ht="15" thickBot="1">
      <c r="A747" s="317" t="s">
        <v>631</v>
      </c>
      <c r="B747" s="126"/>
      <c r="C747" s="317"/>
    </row>
    <row r="748" spans="1:7" ht="13.5" customHeight="1" thickTop="1">
      <c r="A748" s="723" t="s">
        <v>607</v>
      </c>
      <c r="B748" s="726" t="s">
        <v>557</v>
      </c>
      <c r="C748" s="729" t="s">
        <v>558</v>
      </c>
      <c r="D748" s="730"/>
      <c r="E748" s="730"/>
      <c r="F748" s="730"/>
      <c r="G748" s="731"/>
    </row>
    <row r="749" spans="1:7">
      <c r="A749" s="724"/>
      <c r="B749" s="727"/>
      <c r="C749" s="472" t="s">
        <v>197</v>
      </c>
      <c r="D749" s="472" t="s">
        <v>197</v>
      </c>
      <c r="E749" s="472" t="s">
        <v>197</v>
      </c>
      <c r="F749" s="472" t="s">
        <v>197</v>
      </c>
      <c r="G749" s="473" t="s">
        <v>197</v>
      </c>
    </row>
    <row r="750" spans="1:7">
      <c r="A750" s="725"/>
      <c r="B750" s="728"/>
      <c r="C750" s="474" t="s">
        <v>608</v>
      </c>
      <c r="D750" s="474" t="s">
        <v>608</v>
      </c>
      <c r="E750" s="474" t="s">
        <v>608</v>
      </c>
      <c r="F750" s="474" t="s">
        <v>608</v>
      </c>
      <c r="G750" s="475" t="s">
        <v>608</v>
      </c>
    </row>
    <row r="751" spans="1:7" ht="10.5" customHeight="1">
      <c r="A751" s="476"/>
      <c r="B751" s="477" t="s">
        <v>609</v>
      </c>
      <c r="C751" s="491">
        <v>0</v>
      </c>
      <c r="D751" s="491">
        <v>0</v>
      </c>
      <c r="E751" s="491">
        <v>0</v>
      </c>
      <c r="F751" s="491">
        <v>0</v>
      </c>
      <c r="G751" s="458">
        <v>0</v>
      </c>
    </row>
    <row r="752" spans="1:7" ht="10.5" customHeight="1">
      <c r="A752" s="476"/>
      <c r="B752" s="477" t="s">
        <v>610</v>
      </c>
      <c r="C752" s="491">
        <v>0</v>
      </c>
      <c r="D752" s="491">
        <v>0</v>
      </c>
      <c r="E752" s="491">
        <v>0</v>
      </c>
      <c r="F752" s="491">
        <v>0</v>
      </c>
      <c r="G752" s="459">
        <v>0</v>
      </c>
    </row>
    <row r="753" spans="1:7" ht="10.5" customHeight="1">
      <c r="A753" s="476"/>
      <c r="B753" s="477" t="s">
        <v>611</v>
      </c>
      <c r="C753" s="480">
        <f>SUM(C751:C752)</f>
        <v>0</v>
      </c>
      <c r="D753" s="480">
        <f>SUM(D751:D752)</f>
        <v>0</v>
      </c>
      <c r="E753" s="480">
        <f>SUM(E751:E752)</f>
        <v>0</v>
      </c>
      <c r="F753" s="480">
        <f>SUM(F751:F752)</f>
        <v>0</v>
      </c>
      <c r="G753" s="481">
        <f>SUM(G751:G752)</f>
        <v>0</v>
      </c>
    </row>
    <row r="754" spans="1:7" ht="10.5" customHeight="1">
      <c r="A754" s="482" t="s">
        <v>197</v>
      </c>
      <c r="B754" s="477" t="s">
        <v>612</v>
      </c>
      <c r="C754" s="491">
        <v>0</v>
      </c>
      <c r="D754" s="491">
        <v>0</v>
      </c>
      <c r="E754" s="491">
        <v>0</v>
      </c>
      <c r="F754" s="491">
        <v>0</v>
      </c>
      <c r="G754" s="459">
        <v>0</v>
      </c>
    </row>
    <row r="755" spans="1:7" ht="10.5" customHeight="1">
      <c r="A755" s="483" t="s">
        <v>537</v>
      </c>
      <c r="B755" s="477" t="s">
        <v>613</v>
      </c>
      <c r="C755" s="491">
        <v>0</v>
      </c>
      <c r="D755" s="491">
        <v>0</v>
      </c>
      <c r="E755" s="491">
        <v>0</v>
      </c>
      <c r="F755" s="491">
        <v>0</v>
      </c>
      <c r="G755" s="459">
        <v>0</v>
      </c>
    </row>
    <row r="756" spans="1:7" ht="10.5" customHeight="1">
      <c r="A756" s="476"/>
      <c r="B756" s="477" t="s">
        <v>614</v>
      </c>
      <c r="C756" s="480">
        <f>SUM(C754:C755)</f>
        <v>0</v>
      </c>
      <c r="D756" s="480">
        <f>SUM(D754:D755)</f>
        <v>0</v>
      </c>
      <c r="E756" s="480">
        <f>SUM(E754:E755)</f>
        <v>0</v>
      </c>
      <c r="F756" s="480">
        <f>SUM(F754:F755)</f>
        <v>0</v>
      </c>
      <c r="G756" s="481">
        <f>SUM(G754:G755)</f>
        <v>0</v>
      </c>
    </row>
    <row r="757" spans="1:7" ht="10.5" customHeight="1">
      <c r="A757" s="476"/>
      <c r="B757" s="477" t="s">
        <v>615</v>
      </c>
      <c r="C757" s="480">
        <f>C753-C756</f>
        <v>0</v>
      </c>
      <c r="D757" s="480">
        <f>D753-D756</f>
        <v>0</v>
      </c>
      <c r="E757" s="480">
        <f>E753-E756</f>
        <v>0</v>
      </c>
      <c r="F757" s="480">
        <f>F753-F756</f>
        <v>0</v>
      </c>
      <c r="G757" s="481">
        <f>G753-G756</f>
        <v>0</v>
      </c>
    </row>
    <row r="758" spans="1:7" ht="10.5" customHeight="1">
      <c r="A758" s="476"/>
      <c r="B758" s="477" t="s">
        <v>616</v>
      </c>
      <c r="C758" s="491">
        <v>0</v>
      </c>
      <c r="D758" s="491">
        <v>0</v>
      </c>
      <c r="E758" s="491">
        <v>0</v>
      </c>
      <c r="F758" s="491">
        <v>0</v>
      </c>
      <c r="G758" s="459">
        <v>0</v>
      </c>
    </row>
    <row r="759" spans="1:7" ht="10.5" customHeight="1">
      <c r="A759" s="484"/>
      <c r="B759" s="368" t="s">
        <v>617</v>
      </c>
      <c r="C759" s="485" t="e">
        <f>C757/C758</f>
        <v>#DIV/0!</v>
      </c>
      <c r="D759" s="485" t="e">
        <f>D757/D758</f>
        <v>#DIV/0!</v>
      </c>
      <c r="E759" s="485" t="e">
        <f>E757/E758</f>
        <v>#DIV/0!</v>
      </c>
      <c r="F759" s="485" t="e">
        <f>F757/F758</f>
        <v>#DIV/0!</v>
      </c>
      <c r="G759" s="486" t="e">
        <f>G757/G758</f>
        <v>#DIV/0!</v>
      </c>
    </row>
    <row r="760" spans="1:7" ht="10.5" customHeight="1">
      <c r="A760" s="476"/>
      <c r="B760" s="477" t="s">
        <v>609</v>
      </c>
      <c r="C760" s="491">
        <v>0</v>
      </c>
      <c r="D760" s="491">
        <v>0</v>
      </c>
      <c r="E760" s="491">
        <v>0</v>
      </c>
      <c r="F760" s="491">
        <v>0</v>
      </c>
      <c r="G760" s="458">
        <v>0</v>
      </c>
    </row>
    <row r="761" spans="1:7" ht="10.5" customHeight="1">
      <c r="A761" s="476"/>
      <c r="B761" s="477" t="s">
        <v>610</v>
      </c>
      <c r="C761" s="491">
        <v>0</v>
      </c>
      <c r="D761" s="491">
        <v>0</v>
      </c>
      <c r="E761" s="491">
        <v>0</v>
      </c>
      <c r="F761" s="491">
        <v>0</v>
      </c>
      <c r="G761" s="459">
        <v>0</v>
      </c>
    </row>
    <row r="762" spans="1:7" ht="10.5" customHeight="1">
      <c r="A762" s="476"/>
      <c r="B762" s="477" t="s">
        <v>611</v>
      </c>
      <c r="C762" s="480">
        <f>SUM(C760:C761)</f>
        <v>0</v>
      </c>
      <c r="D762" s="480">
        <f>SUM(D760:D761)</f>
        <v>0</v>
      </c>
      <c r="E762" s="480">
        <f>SUM(E760:E761)</f>
        <v>0</v>
      </c>
      <c r="F762" s="480">
        <f>SUM(F760:F761)</f>
        <v>0</v>
      </c>
      <c r="G762" s="481">
        <f>SUM(G760:G761)</f>
        <v>0</v>
      </c>
    </row>
    <row r="763" spans="1:7" ht="10.5" customHeight="1">
      <c r="A763" s="482" t="s">
        <v>197</v>
      </c>
      <c r="B763" s="477" t="s">
        <v>612</v>
      </c>
      <c r="C763" s="491">
        <v>0</v>
      </c>
      <c r="D763" s="491">
        <v>0</v>
      </c>
      <c r="E763" s="491">
        <v>0</v>
      </c>
      <c r="F763" s="491">
        <v>0</v>
      </c>
      <c r="G763" s="459">
        <v>0</v>
      </c>
    </row>
    <row r="764" spans="1:7" ht="10.5" customHeight="1">
      <c r="A764" s="483" t="s">
        <v>537</v>
      </c>
      <c r="B764" s="477" t="s">
        <v>613</v>
      </c>
      <c r="C764" s="491">
        <v>0</v>
      </c>
      <c r="D764" s="491">
        <v>0</v>
      </c>
      <c r="E764" s="491">
        <v>0</v>
      </c>
      <c r="F764" s="491">
        <v>0</v>
      </c>
      <c r="G764" s="459">
        <v>0</v>
      </c>
    </row>
    <row r="765" spans="1:7" ht="10.5" customHeight="1">
      <c r="A765" s="476"/>
      <c r="B765" s="477" t="s">
        <v>614</v>
      </c>
      <c r="C765" s="480">
        <f>SUM(C763:C764)</f>
        <v>0</v>
      </c>
      <c r="D765" s="480">
        <f>SUM(D763:D764)</f>
        <v>0</v>
      </c>
      <c r="E765" s="480">
        <f>SUM(E763:E764)</f>
        <v>0</v>
      </c>
      <c r="F765" s="480">
        <f>SUM(F763:F764)</f>
        <v>0</v>
      </c>
      <c r="G765" s="481">
        <f>SUM(G763:G764)</f>
        <v>0</v>
      </c>
    </row>
    <row r="766" spans="1:7" ht="10.5" customHeight="1">
      <c r="A766" s="476"/>
      <c r="B766" s="477" t="s">
        <v>615</v>
      </c>
      <c r="C766" s="480">
        <f>C762-C765</f>
        <v>0</v>
      </c>
      <c r="D766" s="480">
        <f>D762-D765</f>
        <v>0</v>
      </c>
      <c r="E766" s="480">
        <f>E762-E765</f>
        <v>0</v>
      </c>
      <c r="F766" s="480">
        <f>F762-F765</f>
        <v>0</v>
      </c>
      <c r="G766" s="481">
        <f>G762-G765</f>
        <v>0</v>
      </c>
    </row>
    <row r="767" spans="1:7" ht="10.5" customHeight="1">
      <c r="A767" s="476"/>
      <c r="B767" s="477" t="s">
        <v>616</v>
      </c>
      <c r="C767" s="491">
        <v>0</v>
      </c>
      <c r="D767" s="491">
        <v>0</v>
      </c>
      <c r="E767" s="491">
        <v>0</v>
      </c>
      <c r="F767" s="491">
        <v>0</v>
      </c>
      <c r="G767" s="459">
        <v>0</v>
      </c>
    </row>
    <row r="768" spans="1:7" ht="10.5" customHeight="1">
      <c r="A768" s="484"/>
      <c r="B768" s="368" t="s">
        <v>617</v>
      </c>
      <c r="C768" s="485" t="e">
        <f>C766/C767</f>
        <v>#DIV/0!</v>
      </c>
      <c r="D768" s="485" t="e">
        <f>D766/D767</f>
        <v>#DIV/0!</v>
      </c>
      <c r="E768" s="485" t="e">
        <f>E766/E767</f>
        <v>#DIV/0!</v>
      </c>
      <c r="F768" s="485" t="e">
        <f>F766/F767</f>
        <v>#DIV/0!</v>
      </c>
      <c r="G768" s="486" t="e">
        <f>G766/G767</f>
        <v>#DIV/0!</v>
      </c>
    </row>
    <row r="769" spans="1:7" ht="10.5" customHeight="1">
      <c r="A769" s="476"/>
      <c r="B769" s="477" t="s">
        <v>609</v>
      </c>
      <c r="C769" s="491">
        <v>0</v>
      </c>
      <c r="D769" s="491">
        <v>0</v>
      </c>
      <c r="E769" s="491">
        <v>0</v>
      </c>
      <c r="F769" s="491">
        <v>0</v>
      </c>
      <c r="G769" s="458">
        <v>0</v>
      </c>
    </row>
    <row r="770" spans="1:7" ht="10.5" customHeight="1">
      <c r="A770" s="476"/>
      <c r="B770" s="477" t="s">
        <v>610</v>
      </c>
      <c r="C770" s="491">
        <v>0</v>
      </c>
      <c r="D770" s="491">
        <v>0</v>
      </c>
      <c r="E770" s="491">
        <v>0</v>
      </c>
      <c r="F770" s="491">
        <v>0</v>
      </c>
      <c r="G770" s="459">
        <v>0</v>
      </c>
    </row>
    <row r="771" spans="1:7" ht="10.5" customHeight="1">
      <c r="A771" s="476"/>
      <c r="B771" s="477" t="s">
        <v>611</v>
      </c>
      <c r="C771" s="480">
        <f>SUM(C769:C770)</f>
        <v>0</v>
      </c>
      <c r="D771" s="480">
        <f>SUM(D769:D770)</f>
        <v>0</v>
      </c>
      <c r="E771" s="480">
        <f>SUM(E769:E770)</f>
        <v>0</v>
      </c>
      <c r="F771" s="480">
        <f>SUM(F769:F770)</f>
        <v>0</v>
      </c>
      <c r="G771" s="481">
        <f>SUM(G769:G770)</f>
        <v>0</v>
      </c>
    </row>
    <row r="772" spans="1:7" ht="10.5" customHeight="1">
      <c r="A772" s="482" t="s">
        <v>197</v>
      </c>
      <c r="B772" s="477" t="s">
        <v>612</v>
      </c>
      <c r="C772" s="491">
        <v>0</v>
      </c>
      <c r="D772" s="491">
        <v>0</v>
      </c>
      <c r="E772" s="491">
        <v>0</v>
      </c>
      <c r="F772" s="491">
        <v>0</v>
      </c>
      <c r="G772" s="459">
        <v>0</v>
      </c>
    </row>
    <row r="773" spans="1:7" ht="10.5" customHeight="1">
      <c r="A773" s="483" t="s">
        <v>537</v>
      </c>
      <c r="B773" s="477" t="s">
        <v>613</v>
      </c>
      <c r="C773" s="491">
        <v>0</v>
      </c>
      <c r="D773" s="491">
        <v>0</v>
      </c>
      <c r="E773" s="491">
        <v>0</v>
      </c>
      <c r="F773" s="491">
        <v>0</v>
      </c>
      <c r="G773" s="459">
        <v>0</v>
      </c>
    </row>
    <row r="774" spans="1:7" ht="10.5" customHeight="1">
      <c r="A774" s="476"/>
      <c r="B774" s="477" t="s">
        <v>614</v>
      </c>
      <c r="C774" s="480">
        <f>SUM(C772:C773)</f>
        <v>0</v>
      </c>
      <c r="D774" s="480">
        <f>SUM(D772:D773)</f>
        <v>0</v>
      </c>
      <c r="E774" s="480">
        <f>SUM(E772:E773)</f>
        <v>0</v>
      </c>
      <c r="F774" s="480">
        <f>SUM(F772:F773)</f>
        <v>0</v>
      </c>
      <c r="G774" s="481">
        <f>SUM(G772:G773)</f>
        <v>0</v>
      </c>
    </row>
    <row r="775" spans="1:7" ht="10.5" customHeight="1">
      <c r="A775" s="476"/>
      <c r="B775" s="477" t="s">
        <v>615</v>
      </c>
      <c r="C775" s="480">
        <f>C771-C774</f>
        <v>0</v>
      </c>
      <c r="D775" s="480">
        <f>D771-D774</f>
        <v>0</v>
      </c>
      <c r="E775" s="480">
        <f>E771-E774</f>
        <v>0</v>
      </c>
      <c r="F775" s="480">
        <f>F771-F774</f>
        <v>0</v>
      </c>
      <c r="G775" s="481">
        <f>G771-G774</f>
        <v>0</v>
      </c>
    </row>
    <row r="776" spans="1:7" ht="10.5" customHeight="1">
      <c r="A776" s="476"/>
      <c r="B776" s="477" t="s">
        <v>616</v>
      </c>
      <c r="C776" s="491">
        <v>0</v>
      </c>
      <c r="D776" s="491">
        <v>0</v>
      </c>
      <c r="E776" s="491">
        <v>0</v>
      </c>
      <c r="F776" s="491">
        <v>0</v>
      </c>
      <c r="G776" s="459">
        <v>0</v>
      </c>
    </row>
    <row r="777" spans="1:7" ht="10.5" customHeight="1">
      <c r="A777" s="484"/>
      <c r="B777" s="368" t="s">
        <v>617</v>
      </c>
      <c r="C777" s="485" t="e">
        <f>C775/C776</f>
        <v>#DIV/0!</v>
      </c>
      <c r="D777" s="485" t="e">
        <f>D775/D776</f>
        <v>#DIV/0!</v>
      </c>
      <c r="E777" s="485" t="e">
        <f>E775/E776</f>
        <v>#DIV/0!</v>
      </c>
      <c r="F777" s="485" t="e">
        <f>F775/F776</f>
        <v>#DIV/0!</v>
      </c>
      <c r="G777" s="486" t="e">
        <f>G775/G776</f>
        <v>#DIV/0!</v>
      </c>
    </row>
    <row r="778" spans="1:7" ht="10.5" customHeight="1">
      <c r="A778" s="476"/>
      <c r="B778" s="477" t="s">
        <v>609</v>
      </c>
      <c r="C778" s="491">
        <v>0</v>
      </c>
      <c r="D778" s="491">
        <v>0</v>
      </c>
      <c r="E778" s="491">
        <v>0</v>
      </c>
      <c r="F778" s="491">
        <v>0</v>
      </c>
      <c r="G778" s="458">
        <v>0</v>
      </c>
    </row>
    <row r="779" spans="1:7" ht="10.5" customHeight="1">
      <c r="A779" s="476"/>
      <c r="B779" s="477" t="s">
        <v>610</v>
      </c>
      <c r="C779" s="491">
        <v>0</v>
      </c>
      <c r="D779" s="491">
        <v>0</v>
      </c>
      <c r="E779" s="491">
        <v>0</v>
      </c>
      <c r="F779" s="491">
        <v>0</v>
      </c>
      <c r="G779" s="459">
        <v>0</v>
      </c>
    </row>
    <row r="780" spans="1:7" ht="10.5" customHeight="1">
      <c r="A780" s="476"/>
      <c r="B780" s="477" t="s">
        <v>611</v>
      </c>
      <c r="C780" s="480">
        <f>SUM(C778:C779)</f>
        <v>0</v>
      </c>
      <c r="D780" s="480">
        <f>SUM(D778:D779)</f>
        <v>0</v>
      </c>
      <c r="E780" s="480">
        <f>SUM(E778:E779)</f>
        <v>0</v>
      </c>
      <c r="F780" s="480">
        <f>SUM(F778:F779)</f>
        <v>0</v>
      </c>
      <c r="G780" s="481">
        <f>SUM(G778:G779)</f>
        <v>0</v>
      </c>
    </row>
    <row r="781" spans="1:7" ht="10.5" customHeight="1">
      <c r="A781" s="482" t="s">
        <v>197</v>
      </c>
      <c r="B781" s="477" t="s">
        <v>612</v>
      </c>
      <c r="C781" s="491">
        <v>0</v>
      </c>
      <c r="D781" s="491">
        <v>0</v>
      </c>
      <c r="E781" s="491">
        <v>0</v>
      </c>
      <c r="F781" s="491">
        <v>0</v>
      </c>
      <c r="G781" s="459">
        <v>0</v>
      </c>
    </row>
    <row r="782" spans="1:7" ht="10.5" customHeight="1">
      <c r="A782" s="483" t="s">
        <v>537</v>
      </c>
      <c r="B782" s="477" t="s">
        <v>613</v>
      </c>
      <c r="C782" s="491">
        <v>0</v>
      </c>
      <c r="D782" s="491">
        <v>0</v>
      </c>
      <c r="E782" s="491">
        <v>0</v>
      </c>
      <c r="F782" s="491">
        <v>0</v>
      </c>
      <c r="G782" s="459">
        <v>0</v>
      </c>
    </row>
    <row r="783" spans="1:7" ht="10.5" customHeight="1">
      <c r="A783" s="476"/>
      <c r="B783" s="477" t="s">
        <v>614</v>
      </c>
      <c r="C783" s="480">
        <f>SUM(C781:C782)</f>
        <v>0</v>
      </c>
      <c r="D783" s="480">
        <f>SUM(D781:D782)</f>
        <v>0</v>
      </c>
      <c r="E783" s="480">
        <f>SUM(E781:E782)</f>
        <v>0</v>
      </c>
      <c r="F783" s="480">
        <f>SUM(F781:F782)</f>
        <v>0</v>
      </c>
      <c r="G783" s="481">
        <f>SUM(G781:G782)</f>
        <v>0</v>
      </c>
    </row>
    <row r="784" spans="1:7" ht="10.5" customHeight="1">
      <c r="A784" s="476"/>
      <c r="B784" s="477" t="s">
        <v>615</v>
      </c>
      <c r="C784" s="480">
        <f>C780-C783</f>
        <v>0</v>
      </c>
      <c r="D784" s="480">
        <f>D780-D783</f>
        <v>0</v>
      </c>
      <c r="E784" s="480">
        <f>E780-E783</f>
        <v>0</v>
      </c>
      <c r="F784" s="480">
        <f>F780-F783</f>
        <v>0</v>
      </c>
      <c r="G784" s="481">
        <f>G780-G783</f>
        <v>0</v>
      </c>
    </row>
    <row r="785" spans="1:7" ht="10.5" customHeight="1">
      <c r="A785" s="476"/>
      <c r="B785" s="477" t="s">
        <v>616</v>
      </c>
      <c r="C785" s="491">
        <v>0</v>
      </c>
      <c r="D785" s="491">
        <v>0</v>
      </c>
      <c r="E785" s="491">
        <v>0</v>
      </c>
      <c r="F785" s="491">
        <v>0</v>
      </c>
      <c r="G785" s="459">
        <v>0</v>
      </c>
    </row>
    <row r="786" spans="1:7" ht="10.5" customHeight="1">
      <c r="A786" s="484"/>
      <c r="B786" s="368" t="s">
        <v>617</v>
      </c>
      <c r="C786" s="485" t="e">
        <f>C784/C785</f>
        <v>#DIV/0!</v>
      </c>
      <c r="D786" s="485" t="e">
        <f>D784/D785</f>
        <v>#DIV/0!</v>
      </c>
      <c r="E786" s="485" t="e">
        <f>E784/E785</f>
        <v>#DIV/0!</v>
      </c>
      <c r="F786" s="485" t="e">
        <f>F784/F785</f>
        <v>#DIV/0!</v>
      </c>
      <c r="G786" s="486" t="e">
        <f>G784/G785</f>
        <v>#DIV/0!</v>
      </c>
    </row>
    <row r="787" spans="1:7" ht="10.5" customHeight="1">
      <c r="A787" s="476"/>
      <c r="B787" s="477" t="s">
        <v>609</v>
      </c>
      <c r="C787" s="491">
        <v>0</v>
      </c>
      <c r="D787" s="491">
        <v>0</v>
      </c>
      <c r="E787" s="491">
        <v>0</v>
      </c>
      <c r="F787" s="491">
        <v>0</v>
      </c>
      <c r="G787" s="458">
        <v>0</v>
      </c>
    </row>
    <row r="788" spans="1:7" ht="10.5" customHeight="1">
      <c r="A788" s="476"/>
      <c r="B788" s="477" t="s">
        <v>610</v>
      </c>
      <c r="C788" s="491">
        <v>0</v>
      </c>
      <c r="D788" s="491">
        <v>0</v>
      </c>
      <c r="E788" s="491">
        <v>0</v>
      </c>
      <c r="F788" s="491">
        <v>0</v>
      </c>
      <c r="G788" s="459">
        <v>0</v>
      </c>
    </row>
    <row r="789" spans="1:7" ht="10.5" customHeight="1">
      <c r="A789" s="476"/>
      <c r="B789" s="477" t="s">
        <v>611</v>
      </c>
      <c r="C789" s="480">
        <f>SUM(C787:C788)</f>
        <v>0</v>
      </c>
      <c r="D789" s="480">
        <f>SUM(D787:D788)</f>
        <v>0</v>
      </c>
      <c r="E789" s="480">
        <f>SUM(E787:E788)</f>
        <v>0</v>
      </c>
      <c r="F789" s="480">
        <f>SUM(F787:F788)</f>
        <v>0</v>
      </c>
      <c r="G789" s="481">
        <f>SUM(G787:G788)</f>
        <v>0</v>
      </c>
    </row>
    <row r="790" spans="1:7" ht="10.5" customHeight="1">
      <c r="A790" s="482" t="s">
        <v>197</v>
      </c>
      <c r="B790" s="477" t="s">
        <v>612</v>
      </c>
      <c r="C790" s="491">
        <v>0</v>
      </c>
      <c r="D790" s="491">
        <v>0</v>
      </c>
      <c r="E790" s="491">
        <v>0</v>
      </c>
      <c r="F790" s="491">
        <v>0</v>
      </c>
      <c r="G790" s="459">
        <v>0</v>
      </c>
    </row>
    <row r="791" spans="1:7" ht="10.5" customHeight="1">
      <c r="A791" s="483" t="s">
        <v>537</v>
      </c>
      <c r="B791" s="477" t="s">
        <v>613</v>
      </c>
      <c r="C791" s="491">
        <v>0</v>
      </c>
      <c r="D791" s="491">
        <v>0</v>
      </c>
      <c r="E791" s="491">
        <v>0</v>
      </c>
      <c r="F791" s="491">
        <v>0</v>
      </c>
      <c r="G791" s="459">
        <v>0</v>
      </c>
    </row>
    <row r="792" spans="1:7" ht="10.5" customHeight="1">
      <c r="A792" s="476"/>
      <c r="B792" s="477" t="s">
        <v>614</v>
      </c>
      <c r="C792" s="480">
        <f>SUM(C790:C791)</f>
        <v>0</v>
      </c>
      <c r="D792" s="480">
        <f>SUM(D790:D791)</f>
        <v>0</v>
      </c>
      <c r="E792" s="480">
        <f>SUM(E790:E791)</f>
        <v>0</v>
      </c>
      <c r="F792" s="480">
        <f>SUM(F790:F791)</f>
        <v>0</v>
      </c>
      <c r="G792" s="481">
        <f>SUM(G790:G791)</f>
        <v>0</v>
      </c>
    </row>
    <row r="793" spans="1:7" ht="10.5" customHeight="1">
      <c r="A793" s="476"/>
      <c r="B793" s="477" t="s">
        <v>615</v>
      </c>
      <c r="C793" s="480">
        <f>C789-C792</f>
        <v>0</v>
      </c>
      <c r="D793" s="480">
        <f>D789-D792</f>
        <v>0</v>
      </c>
      <c r="E793" s="480">
        <f>E789-E792</f>
        <v>0</v>
      </c>
      <c r="F793" s="480">
        <f>F789-F792</f>
        <v>0</v>
      </c>
      <c r="G793" s="481">
        <f>G789-G792</f>
        <v>0</v>
      </c>
    </row>
    <row r="794" spans="1:7" ht="10.5" customHeight="1">
      <c r="A794" s="476"/>
      <c r="B794" s="477" t="s">
        <v>616</v>
      </c>
      <c r="C794" s="491">
        <v>0</v>
      </c>
      <c r="D794" s="491">
        <v>0</v>
      </c>
      <c r="E794" s="491">
        <v>0</v>
      </c>
      <c r="F794" s="491">
        <v>0</v>
      </c>
      <c r="G794" s="459">
        <v>0</v>
      </c>
    </row>
    <row r="795" spans="1:7" ht="10.5" customHeight="1" thickBot="1">
      <c r="A795" s="487"/>
      <c r="B795" s="488" t="s">
        <v>617</v>
      </c>
      <c r="C795" s="489" t="e">
        <f>C793/C794</f>
        <v>#DIV/0!</v>
      </c>
      <c r="D795" s="489" t="e">
        <f>D793/D794</f>
        <v>#DIV/0!</v>
      </c>
      <c r="E795" s="489" t="e">
        <f>E793/E794</f>
        <v>#DIV/0!</v>
      </c>
      <c r="F795" s="489" t="e">
        <f>F793/F794</f>
        <v>#DIV/0!</v>
      </c>
      <c r="G795" s="490" t="e">
        <f>G793/G794</f>
        <v>#DIV/0!</v>
      </c>
    </row>
    <row r="796" spans="1:7" ht="11.25" customHeight="1" thickTop="1">
      <c r="A796" s="145" t="s">
        <v>490</v>
      </c>
      <c r="B796" s="704" t="s">
        <v>603</v>
      </c>
      <c r="C796" s="704"/>
      <c r="D796" s="704"/>
      <c r="E796" s="704"/>
      <c r="F796" s="704"/>
      <c r="G796" s="704"/>
    </row>
    <row r="797" spans="1:7" ht="11.25" customHeight="1">
      <c r="A797" s="145" t="s">
        <v>491</v>
      </c>
      <c r="B797" s="125" t="s">
        <v>18</v>
      </c>
      <c r="D797" s="146" t="s">
        <v>19</v>
      </c>
      <c r="E797" s="72" t="s">
        <v>20</v>
      </c>
    </row>
    <row r="798" spans="1:7" ht="18" customHeight="1">
      <c r="A798" s="146" t="s">
        <v>604</v>
      </c>
    </row>
    <row r="799" spans="1:7" ht="11.1" customHeight="1">
      <c r="B799" s="146" t="s">
        <v>605</v>
      </c>
    </row>
    <row r="800" spans="1:7" ht="15" customHeight="1" thickBot="1">
      <c r="A800" s="317" t="s">
        <v>632</v>
      </c>
      <c r="B800" s="126"/>
      <c r="C800" s="317"/>
    </row>
    <row r="801" spans="1:7" s="122" customFormat="1" ht="15.75" customHeight="1" thickTop="1">
      <c r="A801" s="723" t="s">
        <v>607</v>
      </c>
      <c r="B801" s="726" t="s">
        <v>557</v>
      </c>
      <c r="C801" s="729" t="s">
        <v>558</v>
      </c>
      <c r="D801" s="730"/>
      <c r="E801" s="730"/>
      <c r="F801" s="730"/>
      <c r="G801" s="731"/>
    </row>
    <row r="802" spans="1:7" s="122" customFormat="1" ht="11.1" customHeight="1">
      <c r="A802" s="724"/>
      <c r="B802" s="727"/>
      <c r="C802" s="472" t="s">
        <v>197</v>
      </c>
      <c r="D802" s="472" t="s">
        <v>197</v>
      </c>
      <c r="E802" s="472" t="s">
        <v>197</v>
      </c>
      <c r="F802" s="472" t="s">
        <v>197</v>
      </c>
      <c r="G802" s="473" t="s">
        <v>197</v>
      </c>
    </row>
    <row r="803" spans="1:7" s="122" customFormat="1" ht="11.1" customHeight="1">
      <c r="A803" s="725"/>
      <c r="B803" s="728"/>
      <c r="C803" s="474" t="s">
        <v>608</v>
      </c>
      <c r="D803" s="474" t="s">
        <v>608</v>
      </c>
      <c r="E803" s="474" t="s">
        <v>608</v>
      </c>
      <c r="F803" s="474" t="s">
        <v>608</v>
      </c>
      <c r="G803" s="475" t="s">
        <v>608</v>
      </c>
    </row>
    <row r="804" spans="1:7" s="74" customFormat="1" ht="10.5" customHeight="1">
      <c r="A804" s="476"/>
      <c r="B804" s="477" t="s">
        <v>609</v>
      </c>
      <c r="C804" s="478">
        <f t="shared" ref="C804:G805" si="50">C857+C910</f>
        <v>0</v>
      </c>
      <c r="D804" s="478">
        <f t="shared" si="50"/>
        <v>0</v>
      </c>
      <c r="E804" s="478">
        <f t="shared" si="50"/>
        <v>0</v>
      </c>
      <c r="F804" s="478">
        <f t="shared" si="50"/>
        <v>0</v>
      </c>
      <c r="G804" s="479">
        <f t="shared" si="50"/>
        <v>0</v>
      </c>
    </row>
    <row r="805" spans="1:7" s="74" customFormat="1" ht="10.5" customHeight="1">
      <c r="A805" s="476"/>
      <c r="B805" s="477" t="s">
        <v>610</v>
      </c>
      <c r="C805" s="480">
        <f t="shared" si="50"/>
        <v>0</v>
      </c>
      <c r="D805" s="480">
        <f t="shared" si="50"/>
        <v>0</v>
      </c>
      <c r="E805" s="480">
        <f t="shared" si="50"/>
        <v>0</v>
      </c>
      <c r="F805" s="480">
        <f t="shared" si="50"/>
        <v>0</v>
      </c>
      <c r="G805" s="481">
        <f t="shared" si="50"/>
        <v>0</v>
      </c>
    </row>
    <row r="806" spans="1:7" s="74" customFormat="1" ht="10.5" customHeight="1">
      <c r="A806" s="476"/>
      <c r="B806" s="477" t="s">
        <v>611</v>
      </c>
      <c r="C806" s="480">
        <f>SUM(C804:C805)</f>
        <v>0</v>
      </c>
      <c r="D806" s="480">
        <f>SUM(D804:D805)</f>
        <v>0</v>
      </c>
      <c r="E806" s="480">
        <f>SUM(E804:E805)</f>
        <v>0</v>
      </c>
      <c r="F806" s="480">
        <f>SUM(F804:F805)</f>
        <v>0</v>
      </c>
      <c r="G806" s="481">
        <f>SUM(G804:G805)</f>
        <v>0</v>
      </c>
    </row>
    <row r="807" spans="1:7" s="74" customFormat="1" ht="10.5" customHeight="1">
      <c r="A807" s="482" t="s">
        <v>197</v>
      </c>
      <c r="B807" s="477" t="s">
        <v>612</v>
      </c>
      <c r="C807" s="480">
        <f t="shared" ref="C807:G808" si="51">C860+C913</f>
        <v>0</v>
      </c>
      <c r="D807" s="480">
        <f t="shared" si="51"/>
        <v>0</v>
      </c>
      <c r="E807" s="480">
        <f t="shared" si="51"/>
        <v>0</v>
      </c>
      <c r="F807" s="480">
        <f t="shared" si="51"/>
        <v>0</v>
      </c>
      <c r="G807" s="481">
        <f t="shared" si="51"/>
        <v>0</v>
      </c>
    </row>
    <row r="808" spans="1:7" s="74" customFormat="1" ht="10.5" customHeight="1">
      <c r="A808" s="483" t="s">
        <v>537</v>
      </c>
      <c r="B808" s="477" t="s">
        <v>613</v>
      </c>
      <c r="C808" s="480">
        <f t="shared" si="51"/>
        <v>0</v>
      </c>
      <c r="D808" s="480">
        <f t="shared" si="51"/>
        <v>0</v>
      </c>
      <c r="E808" s="480">
        <f t="shared" si="51"/>
        <v>0</v>
      </c>
      <c r="F808" s="480">
        <f t="shared" si="51"/>
        <v>0</v>
      </c>
      <c r="G808" s="481">
        <f t="shared" si="51"/>
        <v>0</v>
      </c>
    </row>
    <row r="809" spans="1:7" s="74" customFormat="1" ht="10.5" customHeight="1">
      <c r="A809" s="476"/>
      <c r="B809" s="477" t="s">
        <v>614</v>
      </c>
      <c r="C809" s="480">
        <f>SUM(C807:C808)</f>
        <v>0</v>
      </c>
      <c r="D809" s="480">
        <f>SUM(D807:D808)</f>
        <v>0</v>
      </c>
      <c r="E809" s="480">
        <f>SUM(E807:E808)</f>
        <v>0</v>
      </c>
      <c r="F809" s="480">
        <f>SUM(F807:F808)</f>
        <v>0</v>
      </c>
      <c r="G809" s="481">
        <f>SUM(G807:G808)</f>
        <v>0</v>
      </c>
    </row>
    <row r="810" spans="1:7" s="74" customFormat="1" ht="10.5" customHeight="1">
      <c r="A810" s="476"/>
      <c r="B810" s="477" t="s">
        <v>615</v>
      </c>
      <c r="C810" s="480">
        <f>C806-C809</f>
        <v>0</v>
      </c>
      <c r="D810" s="480">
        <f>D806-D809</f>
        <v>0</v>
      </c>
      <c r="E810" s="480">
        <f>E806-E809</f>
        <v>0</v>
      </c>
      <c r="F810" s="480">
        <f>F806-F809</f>
        <v>0</v>
      </c>
      <c r="G810" s="481">
        <f>G806-G809</f>
        <v>0</v>
      </c>
    </row>
    <row r="811" spans="1:7" s="74" customFormat="1" ht="10.5" customHeight="1">
      <c r="A811" s="476"/>
      <c r="B811" s="477" t="s">
        <v>616</v>
      </c>
      <c r="C811" s="480">
        <f>C864+C917</f>
        <v>0</v>
      </c>
      <c r="D811" s="480">
        <f>D864+D917</f>
        <v>0</v>
      </c>
      <c r="E811" s="480">
        <f>E864+E917</f>
        <v>0</v>
      </c>
      <c r="F811" s="480">
        <f>F864+F917</f>
        <v>0</v>
      </c>
      <c r="G811" s="481">
        <f>G864+G917</f>
        <v>0</v>
      </c>
    </row>
    <row r="812" spans="1:7" s="74" customFormat="1" ht="10.5" customHeight="1">
      <c r="A812" s="484"/>
      <c r="B812" s="368" t="s">
        <v>617</v>
      </c>
      <c r="C812" s="485" t="e">
        <f>C810/C811</f>
        <v>#DIV/0!</v>
      </c>
      <c r="D812" s="485" t="e">
        <f>D810/D811</f>
        <v>#DIV/0!</v>
      </c>
      <c r="E812" s="485" t="e">
        <f>E810/E811</f>
        <v>#DIV/0!</v>
      </c>
      <c r="F812" s="485" t="e">
        <f>F810/F811</f>
        <v>#DIV/0!</v>
      </c>
      <c r="G812" s="486" t="e">
        <f>G810/G811</f>
        <v>#DIV/0!</v>
      </c>
    </row>
    <row r="813" spans="1:7" s="74" customFormat="1" ht="10.5" customHeight="1">
      <c r="A813" s="476"/>
      <c r="B813" s="477" t="s">
        <v>609</v>
      </c>
      <c r="C813" s="478">
        <f t="shared" ref="C813:G814" si="52">C866+C919</f>
        <v>0</v>
      </c>
      <c r="D813" s="478">
        <f t="shared" si="52"/>
        <v>0</v>
      </c>
      <c r="E813" s="478">
        <f t="shared" si="52"/>
        <v>0</v>
      </c>
      <c r="F813" s="478">
        <f t="shared" si="52"/>
        <v>0</v>
      </c>
      <c r="G813" s="479">
        <f t="shared" si="52"/>
        <v>0</v>
      </c>
    </row>
    <row r="814" spans="1:7" s="74" customFormat="1" ht="10.5" customHeight="1">
      <c r="A814" s="476"/>
      <c r="B814" s="477" t="s">
        <v>610</v>
      </c>
      <c r="C814" s="480">
        <f t="shared" si="52"/>
        <v>0</v>
      </c>
      <c r="D814" s="480">
        <f t="shared" si="52"/>
        <v>0</v>
      </c>
      <c r="E814" s="480">
        <f t="shared" si="52"/>
        <v>0</v>
      </c>
      <c r="F814" s="480">
        <f t="shared" si="52"/>
        <v>0</v>
      </c>
      <c r="G814" s="481">
        <f t="shared" si="52"/>
        <v>0</v>
      </c>
    </row>
    <row r="815" spans="1:7" s="74" customFormat="1" ht="10.5" customHeight="1">
      <c r="A815" s="476"/>
      <c r="B815" s="477" t="s">
        <v>611</v>
      </c>
      <c r="C815" s="480">
        <f>SUM(C813:C814)</f>
        <v>0</v>
      </c>
      <c r="D815" s="480">
        <f>SUM(D813:D814)</f>
        <v>0</v>
      </c>
      <c r="E815" s="480">
        <f>SUM(E813:E814)</f>
        <v>0</v>
      </c>
      <c r="F815" s="480">
        <f>SUM(F813:F814)</f>
        <v>0</v>
      </c>
      <c r="G815" s="481">
        <f>SUM(G813:G814)</f>
        <v>0</v>
      </c>
    </row>
    <row r="816" spans="1:7" s="74" customFormat="1" ht="10.5" customHeight="1">
      <c r="A816" s="482" t="s">
        <v>197</v>
      </c>
      <c r="B816" s="477" t="s">
        <v>612</v>
      </c>
      <c r="C816" s="480">
        <f t="shared" ref="C816:G817" si="53">C869+C922</f>
        <v>0</v>
      </c>
      <c r="D816" s="480">
        <f t="shared" si="53"/>
        <v>0</v>
      </c>
      <c r="E816" s="480">
        <f t="shared" si="53"/>
        <v>0</v>
      </c>
      <c r="F816" s="480">
        <f t="shared" si="53"/>
        <v>0</v>
      </c>
      <c r="G816" s="481">
        <f t="shared" si="53"/>
        <v>0</v>
      </c>
    </row>
    <row r="817" spans="1:7" s="74" customFormat="1" ht="10.5" customHeight="1">
      <c r="A817" s="483" t="s">
        <v>537</v>
      </c>
      <c r="B817" s="477" t="s">
        <v>613</v>
      </c>
      <c r="C817" s="480">
        <f t="shared" si="53"/>
        <v>0</v>
      </c>
      <c r="D817" s="480">
        <f t="shared" si="53"/>
        <v>0</v>
      </c>
      <c r="E817" s="480">
        <f t="shared" si="53"/>
        <v>0</v>
      </c>
      <c r="F817" s="480">
        <f t="shared" si="53"/>
        <v>0</v>
      </c>
      <c r="G817" s="481">
        <f t="shared" si="53"/>
        <v>0</v>
      </c>
    </row>
    <row r="818" spans="1:7" s="74" customFormat="1" ht="10.5" customHeight="1">
      <c r="A818" s="476"/>
      <c r="B818" s="477" t="s">
        <v>614</v>
      </c>
      <c r="C818" s="480">
        <f>SUM(C816:C817)</f>
        <v>0</v>
      </c>
      <c r="D818" s="480">
        <f>SUM(D816:D817)</f>
        <v>0</v>
      </c>
      <c r="E818" s="480">
        <f>SUM(E816:E817)</f>
        <v>0</v>
      </c>
      <c r="F818" s="480">
        <f>SUM(F816:F817)</f>
        <v>0</v>
      </c>
      <c r="G818" s="481">
        <f>SUM(G816:G817)</f>
        <v>0</v>
      </c>
    </row>
    <row r="819" spans="1:7" s="74" customFormat="1" ht="10.5" customHeight="1">
      <c r="A819" s="476"/>
      <c r="B819" s="477" t="s">
        <v>615</v>
      </c>
      <c r="C819" s="480">
        <f>C815-C818</f>
        <v>0</v>
      </c>
      <c r="D819" s="480">
        <f>D815-D818</f>
        <v>0</v>
      </c>
      <c r="E819" s="480">
        <f>E815-E818</f>
        <v>0</v>
      </c>
      <c r="F819" s="480">
        <f>F815-F818</f>
        <v>0</v>
      </c>
      <c r="G819" s="481">
        <f>G815-G818</f>
        <v>0</v>
      </c>
    </row>
    <row r="820" spans="1:7" s="74" customFormat="1" ht="10.5" customHeight="1">
      <c r="A820" s="476"/>
      <c r="B820" s="477" t="s">
        <v>616</v>
      </c>
      <c r="C820" s="480">
        <f>C873+C926</f>
        <v>0</v>
      </c>
      <c r="D820" s="480">
        <f>D873+D926</f>
        <v>0</v>
      </c>
      <c r="E820" s="480">
        <f>E873+E926</f>
        <v>0</v>
      </c>
      <c r="F820" s="480">
        <f>F873+F926</f>
        <v>0</v>
      </c>
      <c r="G820" s="481">
        <f>G873+G926</f>
        <v>0</v>
      </c>
    </row>
    <row r="821" spans="1:7" s="74" customFormat="1" ht="10.5" customHeight="1">
      <c r="A821" s="484"/>
      <c r="B821" s="368" t="s">
        <v>617</v>
      </c>
      <c r="C821" s="485" t="e">
        <f>C819/C820</f>
        <v>#DIV/0!</v>
      </c>
      <c r="D821" s="485" t="e">
        <f>D819/D820</f>
        <v>#DIV/0!</v>
      </c>
      <c r="E821" s="485" t="e">
        <f>E819/E820</f>
        <v>#DIV/0!</v>
      </c>
      <c r="F821" s="485" t="e">
        <f>F819/F820</f>
        <v>#DIV/0!</v>
      </c>
      <c r="G821" s="486" t="e">
        <f>G819/G820</f>
        <v>#DIV/0!</v>
      </c>
    </row>
    <row r="822" spans="1:7" s="74" customFormat="1" ht="10.5" customHeight="1">
      <c r="A822" s="476"/>
      <c r="B822" s="477" t="s">
        <v>609</v>
      </c>
      <c r="C822" s="478">
        <f t="shared" ref="C822:G823" si="54">C875+C928</f>
        <v>0</v>
      </c>
      <c r="D822" s="478">
        <f t="shared" si="54"/>
        <v>0</v>
      </c>
      <c r="E822" s="478">
        <f t="shared" si="54"/>
        <v>0</v>
      </c>
      <c r="F822" s="478">
        <f t="shared" si="54"/>
        <v>0</v>
      </c>
      <c r="G822" s="479">
        <f t="shared" si="54"/>
        <v>0</v>
      </c>
    </row>
    <row r="823" spans="1:7" s="74" customFormat="1" ht="10.5" customHeight="1">
      <c r="A823" s="476"/>
      <c r="B823" s="477" t="s">
        <v>610</v>
      </c>
      <c r="C823" s="480">
        <f t="shared" si="54"/>
        <v>0</v>
      </c>
      <c r="D823" s="480">
        <f t="shared" si="54"/>
        <v>0</v>
      </c>
      <c r="E823" s="480">
        <f t="shared" si="54"/>
        <v>0</v>
      </c>
      <c r="F823" s="480">
        <f t="shared" si="54"/>
        <v>0</v>
      </c>
      <c r="G823" s="481">
        <f t="shared" si="54"/>
        <v>0</v>
      </c>
    </row>
    <row r="824" spans="1:7" s="74" customFormat="1" ht="10.5" customHeight="1">
      <c r="A824" s="476"/>
      <c r="B824" s="477" t="s">
        <v>611</v>
      </c>
      <c r="C824" s="480">
        <f>SUM(C822:C823)</f>
        <v>0</v>
      </c>
      <c r="D824" s="480">
        <f>SUM(D822:D823)</f>
        <v>0</v>
      </c>
      <c r="E824" s="480">
        <f>SUM(E822:E823)</f>
        <v>0</v>
      </c>
      <c r="F824" s="480">
        <f>SUM(F822:F823)</f>
        <v>0</v>
      </c>
      <c r="G824" s="481">
        <f>SUM(G822:G823)</f>
        <v>0</v>
      </c>
    </row>
    <row r="825" spans="1:7" s="74" customFormat="1" ht="10.5" customHeight="1">
      <c r="A825" s="482" t="s">
        <v>197</v>
      </c>
      <c r="B825" s="477" t="s">
        <v>612</v>
      </c>
      <c r="C825" s="480">
        <f t="shared" ref="C825:G826" si="55">C878+C931</f>
        <v>0</v>
      </c>
      <c r="D825" s="480">
        <f t="shared" si="55"/>
        <v>0</v>
      </c>
      <c r="E825" s="480">
        <f t="shared" si="55"/>
        <v>0</v>
      </c>
      <c r="F825" s="480">
        <f t="shared" si="55"/>
        <v>0</v>
      </c>
      <c r="G825" s="481">
        <f t="shared" si="55"/>
        <v>0</v>
      </c>
    </row>
    <row r="826" spans="1:7" s="74" customFormat="1" ht="10.5" customHeight="1">
      <c r="A826" s="483" t="s">
        <v>537</v>
      </c>
      <c r="B826" s="477" t="s">
        <v>613</v>
      </c>
      <c r="C826" s="480">
        <f t="shared" si="55"/>
        <v>0</v>
      </c>
      <c r="D826" s="480">
        <f t="shared" si="55"/>
        <v>0</v>
      </c>
      <c r="E826" s="480">
        <f t="shared" si="55"/>
        <v>0</v>
      </c>
      <c r="F826" s="480">
        <f t="shared" si="55"/>
        <v>0</v>
      </c>
      <c r="G826" s="481">
        <f t="shared" si="55"/>
        <v>0</v>
      </c>
    </row>
    <row r="827" spans="1:7" s="74" customFormat="1" ht="10.5" customHeight="1">
      <c r="A827" s="476"/>
      <c r="B827" s="477" t="s">
        <v>614</v>
      </c>
      <c r="C827" s="480">
        <f>SUM(C825:C826)</f>
        <v>0</v>
      </c>
      <c r="D827" s="480">
        <f>SUM(D825:D826)</f>
        <v>0</v>
      </c>
      <c r="E827" s="480">
        <f>SUM(E825:E826)</f>
        <v>0</v>
      </c>
      <c r="F827" s="480">
        <f>SUM(F825:F826)</f>
        <v>0</v>
      </c>
      <c r="G827" s="481">
        <f>SUM(G825:G826)</f>
        <v>0</v>
      </c>
    </row>
    <row r="828" spans="1:7" s="74" customFormat="1" ht="10.5" customHeight="1">
      <c r="A828" s="476"/>
      <c r="B828" s="477" t="s">
        <v>615</v>
      </c>
      <c r="C828" s="480">
        <f>C824-C827</f>
        <v>0</v>
      </c>
      <c r="D828" s="480">
        <f>D824-D827</f>
        <v>0</v>
      </c>
      <c r="E828" s="480">
        <f>E824-E827</f>
        <v>0</v>
      </c>
      <c r="F828" s="480">
        <f>F824-F827</f>
        <v>0</v>
      </c>
      <c r="G828" s="481">
        <f>G824-G827</f>
        <v>0</v>
      </c>
    </row>
    <row r="829" spans="1:7" s="74" customFormat="1" ht="10.5" customHeight="1">
      <c r="A829" s="476"/>
      <c r="B829" s="477" t="s">
        <v>616</v>
      </c>
      <c r="C829" s="480">
        <f>C882+C935</f>
        <v>0</v>
      </c>
      <c r="D829" s="480">
        <f>D882+D935</f>
        <v>0</v>
      </c>
      <c r="E829" s="480">
        <f>E882+E935</f>
        <v>0</v>
      </c>
      <c r="F829" s="480">
        <f>F882+F935</f>
        <v>0</v>
      </c>
      <c r="G829" s="481">
        <f>G882+G935</f>
        <v>0</v>
      </c>
    </row>
    <row r="830" spans="1:7" s="74" customFormat="1" ht="10.5" customHeight="1">
      <c r="A830" s="484"/>
      <c r="B830" s="368" t="s">
        <v>617</v>
      </c>
      <c r="C830" s="485" t="e">
        <f>C828/C829</f>
        <v>#DIV/0!</v>
      </c>
      <c r="D830" s="485" t="e">
        <f>D828/D829</f>
        <v>#DIV/0!</v>
      </c>
      <c r="E830" s="485" t="e">
        <f>E828/E829</f>
        <v>#DIV/0!</v>
      </c>
      <c r="F830" s="485" t="e">
        <f>F828/F829</f>
        <v>#DIV/0!</v>
      </c>
      <c r="G830" s="486" t="e">
        <f>G828/G829</f>
        <v>#DIV/0!</v>
      </c>
    </row>
    <row r="831" spans="1:7" s="74" customFormat="1" ht="10.5" customHeight="1">
      <c r="A831" s="476"/>
      <c r="B831" s="477" t="s">
        <v>609</v>
      </c>
      <c r="C831" s="478">
        <f t="shared" ref="C831:G832" si="56">C884+C937</f>
        <v>0</v>
      </c>
      <c r="D831" s="478">
        <f t="shared" si="56"/>
        <v>0</v>
      </c>
      <c r="E831" s="478">
        <f t="shared" si="56"/>
        <v>0</v>
      </c>
      <c r="F831" s="478">
        <f t="shared" si="56"/>
        <v>0</v>
      </c>
      <c r="G831" s="479">
        <f t="shared" si="56"/>
        <v>0</v>
      </c>
    </row>
    <row r="832" spans="1:7" s="74" customFormat="1" ht="10.5" customHeight="1">
      <c r="A832" s="476"/>
      <c r="B832" s="477" t="s">
        <v>610</v>
      </c>
      <c r="C832" s="480">
        <f t="shared" si="56"/>
        <v>0</v>
      </c>
      <c r="D832" s="480">
        <f t="shared" si="56"/>
        <v>0</v>
      </c>
      <c r="E832" s="480">
        <f t="shared" si="56"/>
        <v>0</v>
      </c>
      <c r="F832" s="480">
        <f t="shared" si="56"/>
        <v>0</v>
      </c>
      <c r="G832" s="481">
        <f t="shared" si="56"/>
        <v>0</v>
      </c>
    </row>
    <row r="833" spans="1:7" s="74" customFormat="1" ht="10.5" customHeight="1">
      <c r="A833" s="476"/>
      <c r="B833" s="477" t="s">
        <v>611</v>
      </c>
      <c r="C833" s="480">
        <f>SUM(C831:C832)</f>
        <v>0</v>
      </c>
      <c r="D833" s="480">
        <f>SUM(D831:D832)</f>
        <v>0</v>
      </c>
      <c r="E833" s="480">
        <f>SUM(E831:E832)</f>
        <v>0</v>
      </c>
      <c r="F833" s="480">
        <f>SUM(F831:F832)</f>
        <v>0</v>
      </c>
      <c r="G833" s="481">
        <f>SUM(G831:G832)</f>
        <v>0</v>
      </c>
    </row>
    <row r="834" spans="1:7" s="74" customFormat="1" ht="10.5" customHeight="1">
      <c r="A834" s="482" t="s">
        <v>197</v>
      </c>
      <c r="B834" s="477" t="s">
        <v>612</v>
      </c>
      <c r="C834" s="480">
        <f t="shared" ref="C834:G835" si="57">C887+C940</f>
        <v>0</v>
      </c>
      <c r="D834" s="480">
        <f t="shared" si="57"/>
        <v>0</v>
      </c>
      <c r="E834" s="480">
        <f t="shared" si="57"/>
        <v>0</v>
      </c>
      <c r="F834" s="480">
        <f t="shared" si="57"/>
        <v>0</v>
      </c>
      <c r="G834" s="481">
        <f t="shared" si="57"/>
        <v>0</v>
      </c>
    </row>
    <row r="835" spans="1:7" s="74" customFormat="1" ht="10.5" customHeight="1">
      <c r="A835" s="483" t="s">
        <v>537</v>
      </c>
      <c r="B835" s="477" t="s">
        <v>613</v>
      </c>
      <c r="C835" s="480">
        <f t="shared" si="57"/>
        <v>0</v>
      </c>
      <c r="D835" s="480">
        <f t="shared" si="57"/>
        <v>0</v>
      </c>
      <c r="E835" s="480">
        <f t="shared" si="57"/>
        <v>0</v>
      </c>
      <c r="F835" s="480">
        <f t="shared" si="57"/>
        <v>0</v>
      </c>
      <c r="G835" s="481">
        <f t="shared" si="57"/>
        <v>0</v>
      </c>
    </row>
    <row r="836" spans="1:7" s="74" customFormat="1" ht="10.5" customHeight="1">
      <c r="A836" s="476"/>
      <c r="B836" s="477" t="s">
        <v>614</v>
      </c>
      <c r="C836" s="480">
        <f>SUM(C834:C835)</f>
        <v>0</v>
      </c>
      <c r="D836" s="480">
        <f>SUM(D834:D835)</f>
        <v>0</v>
      </c>
      <c r="E836" s="480">
        <f>SUM(E834:E835)</f>
        <v>0</v>
      </c>
      <c r="F836" s="480">
        <f>SUM(F834:F835)</f>
        <v>0</v>
      </c>
      <c r="G836" s="481">
        <f>SUM(G834:G835)</f>
        <v>0</v>
      </c>
    </row>
    <row r="837" spans="1:7" s="74" customFormat="1" ht="10.5" customHeight="1">
      <c r="A837" s="476"/>
      <c r="B837" s="477" t="s">
        <v>615</v>
      </c>
      <c r="C837" s="480">
        <f>C833-C836</f>
        <v>0</v>
      </c>
      <c r="D837" s="480">
        <f>D833-D836</f>
        <v>0</v>
      </c>
      <c r="E837" s="480">
        <f>E833-E836</f>
        <v>0</v>
      </c>
      <c r="F837" s="480">
        <f>F833-F836</f>
        <v>0</v>
      </c>
      <c r="G837" s="481">
        <f>G833-G836</f>
        <v>0</v>
      </c>
    </row>
    <row r="838" spans="1:7" s="74" customFormat="1" ht="10.5" customHeight="1">
      <c r="A838" s="476"/>
      <c r="B838" s="477" t="s">
        <v>616</v>
      </c>
      <c r="C838" s="480">
        <f>C891+C944</f>
        <v>0</v>
      </c>
      <c r="D838" s="480">
        <f>D891+D944</f>
        <v>0</v>
      </c>
      <c r="E838" s="480">
        <f>E891+E944</f>
        <v>0</v>
      </c>
      <c r="F838" s="480">
        <f>F891+F944</f>
        <v>0</v>
      </c>
      <c r="G838" s="481">
        <f>G891+G944</f>
        <v>0</v>
      </c>
    </row>
    <row r="839" spans="1:7" s="74" customFormat="1" ht="10.5" customHeight="1">
      <c r="A839" s="484"/>
      <c r="B839" s="368" t="s">
        <v>617</v>
      </c>
      <c r="C839" s="485" t="e">
        <f>C837/C838</f>
        <v>#DIV/0!</v>
      </c>
      <c r="D839" s="485" t="e">
        <f>D837/D838</f>
        <v>#DIV/0!</v>
      </c>
      <c r="E839" s="485" t="e">
        <f>E837/E838</f>
        <v>#DIV/0!</v>
      </c>
      <c r="F839" s="485" t="e">
        <f>F837/F838</f>
        <v>#DIV/0!</v>
      </c>
      <c r="G839" s="486" t="e">
        <f>G837/G838</f>
        <v>#DIV/0!</v>
      </c>
    </row>
    <row r="840" spans="1:7" s="74" customFormat="1" ht="10.5" customHeight="1">
      <c r="A840" s="476"/>
      <c r="B840" s="477" t="s">
        <v>609</v>
      </c>
      <c r="C840" s="478">
        <f t="shared" ref="C840:G841" si="58">C893+C946</f>
        <v>0</v>
      </c>
      <c r="D840" s="478">
        <f t="shared" si="58"/>
        <v>0</v>
      </c>
      <c r="E840" s="478">
        <f t="shared" si="58"/>
        <v>0</v>
      </c>
      <c r="F840" s="478">
        <f t="shared" si="58"/>
        <v>0</v>
      </c>
      <c r="G840" s="479">
        <f t="shared" si="58"/>
        <v>0</v>
      </c>
    </row>
    <row r="841" spans="1:7" s="74" customFormat="1" ht="10.5" customHeight="1">
      <c r="A841" s="476"/>
      <c r="B841" s="477" t="s">
        <v>610</v>
      </c>
      <c r="C841" s="480">
        <f t="shared" si="58"/>
        <v>0</v>
      </c>
      <c r="D841" s="480">
        <f t="shared" si="58"/>
        <v>0</v>
      </c>
      <c r="E841" s="480">
        <f t="shared" si="58"/>
        <v>0</v>
      </c>
      <c r="F841" s="480">
        <f t="shared" si="58"/>
        <v>0</v>
      </c>
      <c r="G841" s="481">
        <f t="shared" si="58"/>
        <v>0</v>
      </c>
    </row>
    <row r="842" spans="1:7" s="74" customFormat="1" ht="10.5" customHeight="1">
      <c r="A842" s="476"/>
      <c r="B842" s="477" t="s">
        <v>611</v>
      </c>
      <c r="C842" s="480">
        <f>SUM(C840:C841)</f>
        <v>0</v>
      </c>
      <c r="D842" s="480">
        <f>SUM(D840:D841)</f>
        <v>0</v>
      </c>
      <c r="E842" s="480">
        <f>SUM(E840:E841)</f>
        <v>0</v>
      </c>
      <c r="F842" s="480">
        <f>SUM(F840:F841)</f>
        <v>0</v>
      </c>
      <c r="G842" s="481">
        <f>SUM(G840:G841)</f>
        <v>0</v>
      </c>
    </row>
    <row r="843" spans="1:7" s="74" customFormat="1" ht="10.5" customHeight="1">
      <c r="A843" s="482" t="s">
        <v>197</v>
      </c>
      <c r="B843" s="477" t="s">
        <v>612</v>
      </c>
      <c r="C843" s="480">
        <f t="shared" ref="C843:G844" si="59">C896+C949</f>
        <v>0</v>
      </c>
      <c r="D843" s="480">
        <f t="shared" si="59"/>
        <v>0</v>
      </c>
      <c r="E843" s="480">
        <f t="shared" si="59"/>
        <v>0</v>
      </c>
      <c r="F843" s="480">
        <f t="shared" si="59"/>
        <v>0</v>
      </c>
      <c r="G843" s="481">
        <f t="shared" si="59"/>
        <v>0</v>
      </c>
    </row>
    <row r="844" spans="1:7" s="74" customFormat="1" ht="10.5" customHeight="1">
      <c r="A844" s="483" t="s">
        <v>537</v>
      </c>
      <c r="B844" s="477" t="s">
        <v>613</v>
      </c>
      <c r="C844" s="480">
        <f t="shared" si="59"/>
        <v>0</v>
      </c>
      <c r="D844" s="480">
        <f t="shared" si="59"/>
        <v>0</v>
      </c>
      <c r="E844" s="480">
        <f t="shared" si="59"/>
        <v>0</v>
      </c>
      <c r="F844" s="480">
        <f t="shared" si="59"/>
        <v>0</v>
      </c>
      <c r="G844" s="481">
        <f t="shared" si="59"/>
        <v>0</v>
      </c>
    </row>
    <row r="845" spans="1:7" s="74" customFormat="1" ht="10.5" customHeight="1">
      <c r="A845" s="476"/>
      <c r="B845" s="477" t="s">
        <v>614</v>
      </c>
      <c r="C845" s="480">
        <f>SUM(C843:C844)</f>
        <v>0</v>
      </c>
      <c r="D845" s="480">
        <f>SUM(D843:D844)</f>
        <v>0</v>
      </c>
      <c r="E845" s="480">
        <f>SUM(E843:E844)</f>
        <v>0</v>
      </c>
      <c r="F845" s="480">
        <f>SUM(F843:F844)</f>
        <v>0</v>
      </c>
      <c r="G845" s="481">
        <f>SUM(G843:G844)</f>
        <v>0</v>
      </c>
    </row>
    <row r="846" spans="1:7" s="74" customFormat="1" ht="10.5" customHeight="1">
      <c r="A846" s="476"/>
      <c r="B846" s="477" t="s">
        <v>615</v>
      </c>
      <c r="C846" s="480">
        <f>C842-C845</f>
        <v>0</v>
      </c>
      <c r="D846" s="480">
        <f>D842-D845</f>
        <v>0</v>
      </c>
      <c r="E846" s="480">
        <f>E842-E845</f>
        <v>0</v>
      </c>
      <c r="F846" s="480">
        <f>F842-F845</f>
        <v>0</v>
      </c>
      <c r="G846" s="481">
        <f>G842-G845</f>
        <v>0</v>
      </c>
    </row>
    <row r="847" spans="1:7" s="74" customFormat="1" ht="10.5" customHeight="1">
      <c r="A847" s="476"/>
      <c r="B847" s="477" t="s">
        <v>616</v>
      </c>
      <c r="C847" s="480">
        <f>C900+C953</f>
        <v>0</v>
      </c>
      <c r="D847" s="480">
        <f>D900+D953</f>
        <v>0</v>
      </c>
      <c r="E847" s="480">
        <f>E900+E953</f>
        <v>0</v>
      </c>
      <c r="F847" s="480">
        <f>F900+F953</f>
        <v>0</v>
      </c>
      <c r="G847" s="481">
        <f>G900+G953</f>
        <v>0</v>
      </c>
    </row>
    <row r="848" spans="1:7" s="74" customFormat="1" ht="10.5" customHeight="1" thickBot="1">
      <c r="A848" s="487"/>
      <c r="B848" s="488" t="s">
        <v>617</v>
      </c>
      <c r="C848" s="489" t="e">
        <f>C846/C847</f>
        <v>#DIV/0!</v>
      </c>
      <c r="D848" s="489" t="e">
        <f>D846/D847</f>
        <v>#DIV/0!</v>
      </c>
      <c r="E848" s="489" t="e">
        <f>E846/E847</f>
        <v>#DIV/0!</v>
      </c>
      <c r="F848" s="489" t="e">
        <f>F846/F847</f>
        <v>#DIV/0!</v>
      </c>
      <c r="G848" s="490" t="e">
        <f>G846/G847</f>
        <v>#DIV/0!</v>
      </c>
    </row>
    <row r="849" spans="1:7" ht="11.25" customHeight="1" thickTop="1">
      <c r="A849" s="145" t="s">
        <v>490</v>
      </c>
      <c r="B849" s="704" t="s">
        <v>603</v>
      </c>
      <c r="C849" s="704"/>
      <c r="D849" s="704"/>
      <c r="E849" s="704"/>
      <c r="F849" s="704"/>
      <c r="G849" s="704"/>
    </row>
    <row r="850" spans="1:7" ht="11.25" customHeight="1">
      <c r="A850" s="145" t="s">
        <v>491</v>
      </c>
      <c r="B850" s="125" t="s">
        <v>18</v>
      </c>
      <c r="D850" s="146" t="s">
        <v>19</v>
      </c>
      <c r="E850" s="72" t="s">
        <v>20</v>
      </c>
    </row>
    <row r="851" spans="1:7" ht="18" customHeight="1">
      <c r="A851" s="146" t="s">
        <v>604</v>
      </c>
    </row>
    <row r="852" spans="1:7" ht="11.1" customHeight="1">
      <c r="B852" s="146" t="s">
        <v>605</v>
      </c>
    </row>
    <row r="853" spans="1:7" ht="15" customHeight="1" thickBot="1">
      <c r="A853" s="317" t="s">
        <v>633</v>
      </c>
      <c r="B853" s="126"/>
      <c r="C853" s="317"/>
    </row>
    <row r="854" spans="1:7" s="122" customFormat="1" ht="15.75" customHeight="1" thickTop="1">
      <c r="A854" s="723" t="s">
        <v>607</v>
      </c>
      <c r="B854" s="726" t="s">
        <v>557</v>
      </c>
      <c r="C854" s="729" t="s">
        <v>558</v>
      </c>
      <c r="D854" s="730"/>
      <c r="E854" s="730"/>
      <c r="F854" s="730"/>
      <c r="G854" s="731"/>
    </row>
    <row r="855" spans="1:7" s="122" customFormat="1" ht="11.1" customHeight="1">
      <c r="A855" s="724"/>
      <c r="B855" s="727"/>
      <c r="C855" s="472" t="s">
        <v>197</v>
      </c>
      <c r="D855" s="472" t="s">
        <v>197</v>
      </c>
      <c r="E855" s="472" t="s">
        <v>197</v>
      </c>
      <c r="F855" s="472" t="s">
        <v>197</v>
      </c>
      <c r="G855" s="473" t="s">
        <v>197</v>
      </c>
    </row>
    <row r="856" spans="1:7" s="122" customFormat="1" ht="11.1" customHeight="1">
      <c r="A856" s="725"/>
      <c r="B856" s="728"/>
      <c r="C856" s="474" t="s">
        <v>608</v>
      </c>
      <c r="D856" s="474" t="s">
        <v>608</v>
      </c>
      <c r="E856" s="474" t="s">
        <v>608</v>
      </c>
      <c r="F856" s="474" t="s">
        <v>608</v>
      </c>
      <c r="G856" s="475" t="s">
        <v>608</v>
      </c>
    </row>
    <row r="857" spans="1:7" s="74" customFormat="1" ht="10.5" customHeight="1">
      <c r="A857" s="476"/>
      <c r="B857" s="477" t="s">
        <v>609</v>
      </c>
      <c r="C857" s="491">
        <v>0</v>
      </c>
      <c r="D857" s="491">
        <v>0</v>
      </c>
      <c r="E857" s="491">
        <v>0</v>
      </c>
      <c r="F857" s="491">
        <v>0</v>
      </c>
      <c r="G857" s="458">
        <v>0</v>
      </c>
    </row>
    <row r="858" spans="1:7" s="74" customFormat="1" ht="10.5" customHeight="1">
      <c r="A858" s="476"/>
      <c r="B858" s="477" t="s">
        <v>610</v>
      </c>
      <c r="C858" s="491">
        <v>0</v>
      </c>
      <c r="D858" s="491">
        <v>0</v>
      </c>
      <c r="E858" s="491">
        <v>0</v>
      </c>
      <c r="F858" s="491">
        <v>0</v>
      </c>
      <c r="G858" s="459">
        <v>0</v>
      </c>
    </row>
    <row r="859" spans="1:7" s="74" customFormat="1" ht="10.5" customHeight="1">
      <c r="A859" s="476"/>
      <c r="B859" s="477" t="s">
        <v>611</v>
      </c>
      <c r="C859" s="480">
        <f>SUM(C857:C858)</f>
        <v>0</v>
      </c>
      <c r="D859" s="480">
        <f>SUM(D857:D858)</f>
        <v>0</v>
      </c>
      <c r="E859" s="480">
        <f>SUM(E857:E858)</f>
        <v>0</v>
      </c>
      <c r="F859" s="480">
        <f>SUM(F857:F858)</f>
        <v>0</v>
      </c>
      <c r="G859" s="481">
        <f>SUM(G857:G858)</f>
        <v>0</v>
      </c>
    </row>
    <row r="860" spans="1:7" s="74" customFormat="1" ht="10.5" customHeight="1">
      <c r="A860" s="482" t="s">
        <v>197</v>
      </c>
      <c r="B860" s="477" t="s">
        <v>612</v>
      </c>
      <c r="C860" s="491">
        <v>0</v>
      </c>
      <c r="D860" s="491">
        <v>0</v>
      </c>
      <c r="E860" s="491">
        <v>0</v>
      </c>
      <c r="F860" s="491">
        <v>0</v>
      </c>
      <c r="G860" s="459">
        <v>0</v>
      </c>
    </row>
    <row r="861" spans="1:7" s="74" customFormat="1" ht="10.5" customHeight="1">
      <c r="A861" s="483" t="s">
        <v>537</v>
      </c>
      <c r="B861" s="477" t="s">
        <v>613</v>
      </c>
      <c r="C861" s="491">
        <v>0</v>
      </c>
      <c r="D861" s="491">
        <v>0</v>
      </c>
      <c r="E861" s="491">
        <v>0</v>
      </c>
      <c r="F861" s="491">
        <v>0</v>
      </c>
      <c r="G861" s="459">
        <v>0</v>
      </c>
    </row>
    <row r="862" spans="1:7" s="74" customFormat="1" ht="10.5" customHeight="1">
      <c r="A862" s="476"/>
      <c r="B862" s="477" t="s">
        <v>614</v>
      </c>
      <c r="C862" s="480">
        <f>SUM(C860:C861)</f>
        <v>0</v>
      </c>
      <c r="D862" s="480">
        <f>SUM(D860:D861)</f>
        <v>0</v>
      </c>
      <c r="E862" s="480">
        <f>SUM(E860:E861)</f>
        <v>0</v>
      </c>
      <c r="F862" s="480">
        <f>SUM(F860:F861)</f>
        <v>0</v>
      </c>
      <c r="G862" s="481">
        <f>SUM(G860:G861)</f>
        <v>0</v>
      </c>
    </row>
    <row r="863" spans="1:7" s="74" customFormat="1" ht="10.5" customHeight="1">
      <c r="A863" s="476"/>
      <c r="B863" s="477" t="s">
        <v>615</v>
      </c>
      <c r="C863" s="480">
        <f>C859-C862</f>
        <v>0</v>
      </c>
      <c r="D863" s="480">
        <f>D859-D862</f>
        <v>0</v>
      </c>
      <c r="E863" s="480">
        <f>E859-E862</f>
        <v>0</v>
      </c>
      <c r="F863" s="480">
        <f>F859-F862</f>
        <v>0</v>
      </c>
      <c r="G863" s="481">
        <f>G859-G862</f>
        <v>0</v>
      </c>
    </row>
    <row r="864" spans="1:7" s="74" customFormat="1" ht="10.5" customHeight="1">
      <c r="A864" s="476"/>
      <c r="B864" s="477" t="s">
        <v>616</v>
      </c>
      <c r="C864" s="491">
        <v>0</v>
      </c>
      <c r="D864" s="491">
        <v>0</v>
      </c>
      <c r="E864" s="491">
        <v>0</v>
      </c>
      <c r="F864" s="491">
        <v>0</v>
      </c>
      <c r="G864" s="459">
        <v>0</v>
      </c>
    </row>
    <row r="865" spans="1:7" s="74" customFormat="1" ht="10.5" customHeight="1">
      <c r="A865" s="484"/>
      <c r="B865" s="368" t="s">
        <v>617</v>
      </c>
      <c r="C865" s="485" t="e">
        <f>C863/C864</f>
        <v>#DIV/0!</v>
      </c>
      <c r="D865" s="485" t="e">
        <f>D863/D864</f>
        <v>#DIV/0!</v>
      </c>
      <c r="E865" s="485" t="e">
        <f>E863/E864</f>
        <v>#DIV/0!</v>
      </c>
      <c r="F865" s="485" t="e">
        <f>F863/F864</f>
        <v>#DIV/0!</v>
      </c>
      <c r="G865" s="486" t="e">
        <f>G863/G864</f>
        <v>#DIV/0!</v>
      </c>
    </row>
    <row r="866" spans="1:7" s="74" customFormat="1" ht="10.5" customHeight="1">
      <c r="A866" s="476"/>
      <c r="B866" s="477" t="s">
        <v>609</v>
      </c>
      <c r="C866" s="491">
        <v>0</v>
      </c>
      <c r="D866" s="491">
        <v>0</v>
      </c>
      <c r="E866" s="491">
        <v>0</v>
      </c>
      <c r="F866" s="491">
        <v>0</v>
      </c>
      <c r="G866" s="458">
        <v>0</v>
      </c>
    </row>
    <row r="867" spans="1:7" s="74" customFormat="1" ht="10.5" customHeight="1">
      <c r="A867" s="476"/>
      <c r="B867" s="477" t="s">
        <v>610</v>
      </c>
      <c r="C867" s="491">
        <v>0</v>
      </c>
      <c r="D867" s="491">
        <v>0</v>
      </c>
      <c r="E867" s="491">
        <v>0</v>
      </c>
      <c r="F867" s="491">
        <v>0</v>
      </c>
      <c r="G867" s="459">
        <v>0</v>
      </c>
    </row>
    <row r="868" spans="1:7" s="74" customFormat="1" ht="10.5" customHeight="1">
      <c r="A868" s="476"/>
      <c r="B868" s="477" t="s">
        <v>611</v>
      </c>
      <c r="C868" s="480">
        <f>SUM(C866:C867)</f>
        <v>0</v>
      </c>
      <c r="D868" s="480">
        <f>SUM(D866:D867)</f>
        <v>0</v>
      </c>
      <c r="E868" s="480">
        <f>SUM(E866:E867)</f>
        <v>0</v>
      </c>
      <c r="F868" s="480">
        <f>SUM(F866:F867)</f>
        <v>0</v>
      </c>
      <c r="G868" s="481">
        <f>SUM(G866:G867)</f>
        <v>0</v>
      </c>
    </row>
    <row r="869" spans="1:7" s="74" customFormat="1" ht="10.5" customHeight="1">
      <c r="A869" s="482" t="s">
        <v>197</v>
      </c>
      <c r="B869" s="477" t="s">
        <v>612</v>
      </c>
      <c r="C869" s="491">
        <v>0</v>
      </c>
      <c r="D869" s="491">
        <v>0</v>
      </c>
      <c r="E869" s="491">
        <v>0</v>
      </c>
      <c r="F869" s="491">
        <v>0</v>
      </c>
      <c r="G869" s="459">
        <v>0</v>
      </c>
    </row>
    <row r="870" spans="1:7" s="74" customFormat="1" ht="10.5" customHeight="1">
      <c r="A870" s="483" t="s">
        <v>537</v>
      </c>
      <c r="B870" s="477" t="s">
        <v>613</v>
      </c>
      <c r="C870" s="491">
        <v>0</v>
      </c>
      <c r="D870" s="491">
        <v>0</v>
      </c>
      <c r="E870" s="491">
        <v>0</v>
      </c>
      <c r="F870" s="491">
        <v>0</v>
      </c>
      <c r="G870" s="459">
        <v>0</v>
      </c>
    </row>
    <row r="871" spans="1:7" s="74" customFormat="1" ht="10.5" customHeight="1">
      <c r="A871" s="476"/>
      <c r="B871" s="477" t="s">
        <v>614</v>
      </c>
      <c r="C871" s="480">
        <f>SUM(C869:C870)</f>
        <v>0</v>
      </c>
      <c r="D871" s="480">
        <f>SUM(D869:D870)</f>
        <v>0</v>
      </c>
      <c r="E871" s="480">
        <f>SUM(E869:E870)</f>
        <v>0</v>
      </c>
      <c r="F871" s="480">
        <f>SUM(F869:F870)</f>
        <v>0</v>
      </c>
      <c r="G871" s="481">
        <f>SUM(G869:G870)</f>
        <v>0</v>
      </c>
    </row>
    <row r="872" spans="1:7" s="74" customFormat="1" ht="10.5" customHeight="1">
      <c r="A872" s="476"/>
      <c r="B872" s="477" t="s">
        <v>615</v>
      </c>
      <c r="C872" s="480">
        <f>C868-C871</f>
        <v>0</v>
      </c>
      <c r="D872" s="480">
        <f>D868-D871</f>
        <v>0</v>
      </c>
      <c r="E872" s="480">
        <f>E868-E871</f>
        <v>0</v>
      </c>
      <c r="F872" s="480">
        <f>F868-F871</f>
        <v>0</v>
      </c>
      <c r="G872" s="481">
        <f>G868-G871</f>
        <v>0</v>
      </c>
    </row>
    <row r="873" spans="1:7" s="74" customFormat="1" ht="10.5" customHeight="1">
      <c r="A873" s="476"/>
      <c r="B873" s="477" t="s">
        <v>616</v>
      </c>
      <c r="C873" s="491">
        <v>0</v>
      </c>
      <c r="D873" s="491">
        <v>0</v>
      </c>
      <c r="E873" s="491">
        <v>0</v>
      </c>
      <c r="F873" s="491">
        <v>0</v>
      </c>
      <c r="G873" s="459">
        <v>0</v>
      </c>
    </row>
    <row r="874" spans="1:7" s="74" customFormat="1" ht="10.5" customHeight="1">
      <c r="A874" s="484"/>
      <c r="B874" s="368" t="s">
        <v>617</v>
      </c>
      <c r="C874" s="485" t="e">
        <f>C872/C873</f>
        <v>#DIV/0!</v>
      </c>
      <c r="D874" s="485" t="e">
        <f>D872/D873</f>
        <v>#DIV/0!</v>
      </c>
      <c r="E874" s="485" t="e">
        <f>E872/E873</f>
        <v>#DIV/0!</v>
      </c>
      <c r="F874" s="485" t="e">
        <f>F872/F873</f>
        <v>#DIV/0!</v>
      </c>
      <c r="G874" s="486" t="e">
        <f>G872/G873</f>
        <v>#DIV/0!</v>
      </c>
    </row>
    <row r="875" spans="1:7" s="74" customFormat="1" ht="10.5" customHeight="1">
      <c r="A875" s="476"/>
      <c r="B875" s="477" t="s">
        <v>609</v>
      </c>
      <c r="C875" s="491">
        <v>0</v>
      </c>
      <c r="D875" s="491">
        <v>0</v>
      </c>
      <c r="E875" s="491">
        <v>0</v>
      </c>
      <c r="F875" s="491">
        <v>0</v>
      </c>
      <c r="G875" s="458">
        <v>0</v>
      </c>
    </row>
    <row r="876" spans="1:7" s="74" customFormat="1" ht="10.5" customHeight="1">
      <c r="A876" s="476"/>
      <c r="B876" s="477" t="s">
        <v>610</v>
      </c>
      <c r="C876" s="491">
        <v>0</v>
      </c>
      <c r="D876" s="491">
        <v>0</v>
      </c>
      <c r="E876" s="491">
        <v>0</v>
      </c>
      <c r="F876" s="491">
        <v>0</v>
      </c>
      <c r="G876" s="459">
        <v>0</v>
      </c>
    </row>
    <row r="877" spans="1:7" s="74" customFormat="1" ht="10.5" customHeight="1">
      <c r="A877" s="476"/>
      <c r="B877" s="477" t="s">
        <v>611</v>
      </c>
      <c r="C877" s="480">
        <f>SUM(C875:C876)</f>
        <v>0</v>
      </c>
      <c r="D877" s="480">
        <f>SUM(D875:D876)</f>
        <v>0</v>
      </c>
      <c r="E877" s="480">
        <f>SUM(E875:E876)</f>
        <v>0</v>
      </c>
      <c r="F877" s="480">
        <f>SUM(F875:F876)</f>
        <v>0</v>
      </c>
      <c r="G877" s="481">
        <f>SUM(G875:G876)</f>
        <v>0</v>
      </c>
    </row>
    <row r="878" spans="1:7" s="74" customFormat="1" ht="10.5" customHeight="1">
      <c r="A878" s="482" t="s">
        <v>197</v>
      </c>
      <c r="B878" s="477" t="s">
        <v>612</v>
      </c>
      <c r="C878" s="491">
        <v>0</v>
      </c>
      <c r="D878" s="491">
        <v>0</v>
      </c>
      <c r="E878" s="491">
        <v>0</v>
      </c>
      <c r="F878" s="491">
        <v>0</v>
      </c>
      <c r="G878" s="459">
        <v>0</v>
      </c>
    </row>
    <row r="879" spans="1:7" s="74" customFormat="1" ht="10.5" customHeight="1">
      <c r="A879" s="483" t="s">
        <v>537</v>
      </c>
      <c r="B879" s="477" t="s">
        <v>613</v>
      </c>
      <c r="C879" s="491">
        <v>0</v>
      </c>
      <c r="D879" s="491">
        <v>0</v>
      </c>
      <c r="E879" s="491">
        <v>0</v>
      </c>
      <c r="F879" s="491">
        <v>0</v>
      </c>
      <c r="G879" s="459">
        <v>0</v>
      </c>
    </row>
    <row r="880" spans="1:7" s="74" customFormat="1" ht="10.5" customHeight="1">
      <c r="A880" s="476"/>
      <c r="B880" s="477" t="s">
        <v>614</v>
      </c>
      <c r="C880" s="480">
        <f>SUM(C878:C879)</f>
        <v>0</v>
      </c>
      <c r="D880" s="480">
        <f>SUM(D878:D879)</f>
        <v>0</v>
      </c>
      <c r="E880" s="480">
        <f>SUM(E878:E879)</f>
        <v>0</v>
      </c>
      <c r="F880" s="480">
        <f>SUM(F878:F879)</f>
        <v>0</v>
      </c>
      <c r="G880" s="481">
        <f>SUM(G878:G879)</f>
        <v>0</v>
      </c>
    </row>
    <row r="881" spans="1:7" s="74" customFormat="1" ht="10.5" customHeight="1">
      <c r="A881" s="476"/>
      <c r="B881" s="477" t="s">
        <v>615</v>
      </c>
      <c r="C881" s="480">
        <f>C877-C880</f>
        <v>0</v>
      </c>
      <c r="D881" s="480">
        <f>D877-D880</f>
        <v>0</v>
      </c>
      <c r="E881" s="480">
        <f>E877-E880</f>
        <v>0</v>
      </c>
      <c r="F881" s="480">
        <f>F877-F880</f>
        <v>0</v>
      </c>
      <c r="G881" s="481">
        <f>G877-G880</f>
        <v>0</v>
      </c>
    </row>
    <row r="882" spans="1:7" s="74" customFormat="1" ht="10.5" customHeight="1">
      <c r="A882" s="476"/>
      <c r="B882" s="477" t="s">
        <v>616</v>
      </c>
      <c r="C882" s="491">
        <v>0</v>
      </c>
      <c r="D882" s="491">
        <v>0</v>
      </c>
      <c r="E882" s="491">
        <v>0</v>
      </c>
      <c r="F882" s="491">
        <v>0</v>
      </c>
      <c r="G882" s="459">
        <v>0</v>
      </c>
    </row>
    <row r="883" spans="1:7" s="74" customFormat="1" ht="10.5" customHeight="1">
      <c r="A883" s="484"/>
      <c r="B883" s="368" t="s">
        <v>617</v>
      </c>
      <c r="C883" s="485" t="e">
        <f>C881/C882</f>
        <v>#DIV/0!</v>
      </c>
      <c r="D883" s="485" t="e">
        <f>D881/D882</f>
        <v>#DIV/0!</v>
      </c>
      <c r="E883" s="485" t="e">
        <f>E881/E882</f>
        <v>#DIV/0!</v>
      </c>
      <c r="F883" s="485" t="e">
        <f>F881/F882</f>
        <v>#DIV/0!</v>
      </c>
      <c r="G883" s="486" t="e">
        <f>G881/G882</f>
        <v>#DIV/0!</v>
      </c>
    </row>
    <row r="884" spans="1:7" s="74" customFormat="1" ht="10.5" customHeight="1">
      <c r="A884" s="476"/>
      <c r="B884" s="477" t="s">
        <v>609</v>
      </c>
      <c r="C884" s="491">
        <v>0</v>
      </c>
      <c r="D884" s="491">
        <v>0</v>
      </c>
      <c r="E884" s="491">
        <v>0</v>
      </c>
      <c r="F884" s="491">
        <v>0</v>
      </c>
      <c r="G884" s="458">
        <v>0</v>
      </c>
    </row>
    <row r="885" spans="1:7" s="74" customFormat="1" ht="10.5" customHeight="1">
      <c r="A885" s="476"/>
      <c r="B885" s="477" t="s">
        <v>610</v>
      </c>
      <c r="C885" s="491">
        <v>0</v>
      </c>
      <c r="D885" s="491">
        <v>0</v>
      </c>
      <c r="E885" s="491">
        <v>0</v>
      </c>
      <c r="F885" s="491">
        <v>0</v>
      </c>
      <c r="G885" s="459">
        <v>0</v>
      </c>
    </row>
    <row r="886" spans="1:7" s="74" customFormat="1" ht="10.5" customHeight="1">
      <c r="A886" s="476"/>
      <c r="B886" s="477" t="s">
        <v>611</v>
      </c>
      <c r="C886" s="480">
        <f>SUM(C884:C885)</f>
        <v>0</v>
      </c>
      <c r="D886" s="480">
        <f>SUM(D884:D885)</f>
        <v>0</v>
      </c>
      <c r="E886" s="480">
        <f>SUM(E884:E885)</f>
        <v>0</v>
      </c>
      <c r="F886" s="480">
        <f>SUM(F884:F885)</f>
        <v>0</v>
      </c>
      <c r="G886" s="481">
        <f>SUM(G884:G885)</f>
        <v>0</v>
      </c>
    </row>
    <row r="887" spans="1:7" s="74" customFormat="1" ht="10.5" customHeight="1">
      <c r="A887" s="482" t="s">
        <v>197</v>
      </c>
      <c r="B887" s="477" t="s">
        <v>612</v>
      </c>
      <c r="C887" s="491">
        <v>0</v>
      </c>
      <c r="D887" s="491">
        <v>0</v>
      </c>
      <c r="E887" s="491">
        <v>0</v>
      </c>
      <c r="F887" s="491">
        <v>0</v>
      </c>
      <c r="G887" s="459">
        <v>0</v>
      </c>
    </row>
    <row r="888" spans="1:7" s="74" customFormat="1" ht="10.5" customHeight="1">
      <c r="A888" s="483" t="s">
        <v>537</v>
      </c>
      <c r="B888" s="477" t="s">
        <v>613</v>
      </c>
      <c r="C888" s="491">
        <v>0</v>
      </c>
      <c r="D888" s="491">
        <v>0</v>
      </c>
      <c r="E888" s="491">
        <v>0</v>
      </c>
      <c r="F888" s="491">
        <v>0</v>
      </c>
      <c r="G888" s="459">
        <v>0</v>
      </c>
    </row>
    <row r="889" spans="1:7" s="74" customFormat="1" ht="10.5" customHeight="1">
      <c r="A889" s="476"/>
      <c r="B889" s="477" t="s">
        <v>614</v>
      </c>
      <c r="C889" s="480">
        <f>SUM(C887:C888)</f>
        <v>0</v>
      </c>
      <c r="D889" s="480">
        <f>SUM(D887:D888)</f>
        <v>0</v>
      </c>
      <c r="E889" s="480">
        <f>SUM(E887:E888)</f>
        <v>0</v>
      </c>
      <c r="F889" s="480">
        <f>SUM(F887:F888)</f>
        <v>0</v>
      </c>
      <c r="G889" s="481">
        <f>SUM(G887:G888)</f>
        <v>0</v>
      </c>
    </row>
    <row r="890" spans="1:7" s="74" customFormat="1" ht="10.5" customHeight="1">
      <c r="A890" s="476"/>
      <c r="B890" s="477" t="s">
        <v>615</v>
      </c>
      <c r="C890" s="480">
        <f>C886-C889</f>
        <v>0</v>
      </c>
      <c r="D890" s="480">
        <f>D886-D889</f>
        <v>0</v>
      </c>
      <c r="E890" s="480">
        <f>E886-E889</f>
        <v>0</v>
      </c>
      <c r="F890" s="480">
        <f>F886-F889</f>
        <v>0</v>
      </c>
      <c r="G890" s="481">
        <f>G886-G889</f>
        <v>0</v>
      </c>
    </row>
    <row r="891" spans="1:7" s="74" customFormat="1" ht="10.5" customHeight="1">
      <c r="A891" s="476"/>
      <c r="B891" s="477" t="s">
        <v>616</v>
      </c>
      <c r="C891" s="491">
        <v>0</v>
      </c>
      <c r="D891" s="491">
        <v>0</v>
      </c>
      <c r="E891" s="491">
        <v>0</v>
      </c>
      <c r="F891" s="491">
        <v>0</v>
      </c>
      <c r="G891" s="459">
        <v>0</v>
      </c>
    </row>
    <row r="892" spans="1:7" s="74" customFormat="1" ht="10.5" customHeight="1">
      <c r="A892" s="484"/>
      <c r="B892" s="368" t="s">
        <v>617</v>
      </c>
      <c r="C892" s="485" t="e">
        <f>C890/C891</f>
        <v>#DIV/0!</v>
      </c>
      <c r="D892" s="485" t="e">
        <f>D890/D891</f>
        <v>#DIV/0!</v>
      </c>
      <c r="E892" s="485" t="e">
        <f>E890/E891</f>
        <v>#DIV/0!</v>
      </c>
      <c r="F892" s="485" t="e">
        <f>F890/F891</f>
        <v>#DIV/0!</v>
      </c>
      <c r="G892" s="486" t="e">
        <f>G890/G891</f>
        <v>#DIV/0!</v>
      </c>
    </row>
    <row r="893" spans="1:7" s="74" customFormat="1" ht="10.5" customHeight="1">
      <c r="A893" s="476"/>
      <c r="B893" s="477" t="s">
        <v>609</v>
      </c>
      <c r="C893" s="491">
        <v>0</v>
      </c>
      <c r="D893" s="491">
        <v>0</v>
      </c>
      <c r="E893" s="491">
        <v>0</v>
      </c>
      <c r="F893" s="491">
        <v>0</v>
      </c>
      <c r="G893" s="458">
        <v>0</v>
      </c>
    </row>
    <row r="894" spans="1:7" s="74" customFormat="1" ht="10.5" customHeight="1">
      <c r="A894" s="476"/>
      <c r="B894" s="477" t="s">
        <v>610</v>
      </c>
      <c r="C894" s="491">
        <v>0</v>
      </c>
      <c r="D894" s="491">
        <v>0</v>
      </c>
      <c r="E894" s="491">
        <v>0</v>
      </c>
      <c r="F894" s="491">
        <v>0</v>
      </c>
      <c r="G894" s="459">
        <v>0</v>
      </c>
    </row>
    <row r="895" spans="1:7" s="74" customFormat="1" ht="10.5" customHeight="1">
      <c r="A895" s="476"/>
      <c r="B895" s="477" t="s">
        <v>611</v>
      </c>
      <c r="C895" s="480">
        <f>SUM(C893:C894)</f>
        <v>0</v>
      </c>
      <c r="D895" s="480">
        <f>SUM(D893:D894)</f>
        <v>0</v>
      </c>
      <c r="E895" s="480">
        <f>SUM(E893:E894)</f>
        <v>0</v>
      </c>
      <c r="F895" s="480">
        <f>SUM(F893:F894)</f>
        <v>0</v>
      </c>
      <c r="G895" s="481">
        <f>SUM(G893:G894)</f>
        <v>0</v>
      </c>
    </row>
    <row r="896" spans="1:7" s="74" customFormat="1" ht="10.5" customHeight="1">
      <c r="A896" s="482" t="s">
        <v>197</v>
      </c>
      <c r="B896" s="477" t="s">
        <v>612</v>
      </c>
      <c r="C896" s="491">
        <v>0</v>
      </c>
      <c r="D896" s="491">
        <v>0</v>
      </c>
      <c r="E896" s="491">
        <v>0</v>
      </c>
      <c r="F896" s="491">
        <v>0</v>
      </c>
      <c r="G896" s="459">
        <v>0</v>
      </c>
    </row>
    <row r="897" spans="1:7" s="74" customFormat="1" ht="10.5" customHeight="1">
      <c r="A897" s="483" t="s">
        <v>537</v>
      </c>
      <c r="B897" s="477" t="s">
        <v>613</v>
      </c>
      <c r="C897" s="491">
        <v>0</v>
      </c>
      <c r="D897" s="491">
        <v>0</v>
      </c>
      <c r="E897" s="491">
        <v>0</v>
      </c>
      <c r="F897" s="491">
        <v>0</v>
      </c>
      <c r="G897" s="459">
        <v>0</v>
      </c>
    </row>
    <row r="898" spans="1:7" s="74" customFormat="1" ht="10.5" customHeight="1">
      <c r="A898" s="476"/>
      <c r="B898" s="477" t="s">
        <v>614</v>
      </c>
      <c r="C898" s="480">
        <f>SUM(C896:C897)</f>
        <v>0</v>
      </c>
      <c r="D898" s="480">
        <f>SUM(D896:D897)</f>
        <v>0</v>
      </c>
      <c r="E898" s="480">
        <f>SUM(E896:E897)</f>
        <v>0</v>
      </c>
      <c r="F898" s="480">
        <f>SUM(F896:F897)</f>
        <v>0</v>
      </c>
      <c r="G898" s="481">
        <f>SUM(G896:G897)</f>
        <v>0</v>
      </c>
    </row>
    <row r="899" spans="1:7" s="74" customFormat="1" ht="10.5" customHeight="1">
      <c r="A899" s="476"/>
      <c r="B899" s="477" t="s">
        <v>615</v>
      </c>
      <c r="C899" s="480">
        <f>C895-C898</f>
        <v>0</v>
      </c>
      <c r="D899" s="480">
        <f>D895-D898</f>
        <v>0</v>
      </c>
      <c r="E899" s="480">
        <f>E895-E898</f>
        <v>0</v>
      </c>
      <c r="F899" s="480">
        <f>F895-F898</f>
        <v>0</v>
      </c>
      <c r="G899" s="481">
        <f>G895-G898</f>
        <v>0</v>
      </c>
    </row>
    <row r="900" spans="1:7" s="74" customFormat="1" ht="10.5" customHeight="1">
      <c r="A900" s="476"/>
      <c r="B900" s="477" t="s">
        <v>616</v>
      </c>
      <c r="C900" s="491">
        <v>0</v>
      </c>
      <c r="D900" s="491">
        <v>0</v>
      </c>
      <c r="E900" s="491">
        <v>0</v>
      </c>
      <c r="F900" s="491">
        <v>0</v>
      </c>
      <c r="G900" s="459">
        <v>0</v>
      </c>
    </row>
    <row r="901" spans="1:7" s="74" customFormat="1" ht="10.5" customHeight="1" thickBot="1">
      <c r="A901" s="487"/>
      <c r="B901" s="488" t="s">
        <v>617</v>
      </c>
      <c r="C901" s="489" t="e">
        <f>C899/C900</f>
        <v>#DIV/0!</v>
      </c>
      <c r="D901" s="489" t="e">
        <f>D899/D900</f>
        <v>#DIV/0!</v>
      </c>
      <c r="E901" s="489" t="e">
        <f>E899/E900</f>
        <v>#DIV/0!</v>
      </c>
      <c r="F901" s="489" t="e">
        <f>F899/F900</f>
        <v>#DIV/0!</v>
      </c>
      <c r="G901" s="490" t="e">
        <f>G899/G900</f>
        <v>#DIV/0!</v>
      </c>
    </row>
    <row r="902" spans="1:7" ht="11.25" customHeight="1" thickTop="1">
      <c r="A902" s="145" t="s">
        <v>490</v>
      </c>
      <c r="B902" s="704" t="s">
        <v>603</v>
      </c>
      <c r="C902" s="704"/>
      <c r="D902" s="704"/>
      <c r="E902" s="704"/>
      <c r="F902" s="704"/>
      <c r="G902" s="704"/>
    </row>
    <row r="903" spans="1:7" ht="11.25" customHeight="1">
      <c r="A903" s="145" t="s">
        <v>491</v>
      </c>
      <c r="B903" s="125" t="s">
        <v>18</v>
      </c>
      <c r="D903" s="146" t="s">
        <v>19</v>
      </c>
      <c r="E903" s="72" t="s">
        <v>20</v>
      </c>
    </row>
    <row r="904" spans="1:7" ht="18" customHeight="1">
      <c r="A904" s="146" t="s">
        <v>604</v>
      </c>
    </row>
    <row r="905" spans="1:7" ht="11.1" customHeight="1">
      <c r="B905" s="146" t="s">
        <v>605</v>
      </c>
    </row>
    <row r="906" spans="1:7" ht="15" thickBot="1">
      <c r="A906" s="317" t="s">
        <v>634</v>
      </c>
      <c r="B906" s="126"/>
      <c r="C906" s="317"/>
    </row>
    <row r="907" spans="1:7" ht="13.5" customHeight="1" thickTop="1">
      <c r="A907" s="723" t="s">
        <v>607</v>
      </c>
      <c r="B907" s="726" t="s">
        <v>557</v>
      </c>
      <c r="C907" s="729" t="s">
        <v>558</v>
      </c>
      <c r="D907" s="730"/>
      <c r="E907" s="730"/>
      <c r="F907" s="730"/>
      <c r="G907" s="731"/>
    </row>
    <row r="908" spans="1:7">
      <c r="A908" s="724"/>
      <c r="B908" s="727"/>
      <c r="C908" s="472" t="s">
        <v>197</v>
      </c>
      <c r="D908" s="472" t="s">
        <v>197</v>
      </c>
      <c r="E908" s="472" t="s">
        <v>197</v>
      </c>
      <c r="F908" s="472" t="s">
        <v>197</v>
      </c>
      <c r="G908" s="473" t="s">
        <v>197</v>
      </c>
    </row>
    <row r="909" spans="1:7">
      <c r="A909" s="725"/>
      <c r="B909" s="728"/>
      <c r="C909" s="474" t="s">
        <v>608</v>
      </c>
      <c r="D909" s="474" t="s">
        <v>608</v>
      </c>
      <c r="E909" s="474" t="s">
        <v>608</v>
      </c>
      <c r="F909" s="474" t="s">
        <v>608</v>
      </c>
      <c r="G909" s="475" t="s">
        <v>608</v>
      </c>
    </row>
    <row r="910" spans="1:7" ht="10.5" customHeight="1">
      <c r="A910" s="476"/>
      <c r="B910" s="477" t="s">
        <v>609</v>
      </c>
      <c r="C910" s="491">
        <v>0</v>
      </c>
      <c r="D910" s="491">
        <v>0</v>
      </c>
      <c r="E910" s="491">
        <v>0</v>
      </c>
      <c r="F910" s="491">
        <v>0</v>
      </c>
      <c r="G910" s="458">
        <v>0</v>
      </c>
    </row>
    <row r="911" spans="1:7" ht="10.5" customHeight="1">
      <c r="A911" s="476"/>
      <c r="B911" s="477" t="s">
        <v>610</v>
      </c>
      <c r="C911" s="491">
        <v>0</v>
      </c>
      <c r="D911" s="491">
        <v>0</v>
      </c>
      <c r="E911" s="491">
        <v>0</v>
      </c>
      <c r="F911" s="491">
        <v>0</v>
      </c>
      <c r="G911" s="459">
        <v>0</v>
      </c>
    </row>
    <row r="912" spans="1:7" ht="10.5" customHeight="1">
      <c r="A912" s="476"/>
      <c r="B912" s="477" t="s">
        <v>611</v>
      </c>
      <c r="C912" s="480">
        <f>SUM(C910:C911)</f>
        <v>0</v>
      </c>
      <c r="D912" s="480">
        <f>SUM(D910:D911)</f>
        <v>0</v>
      </c>
      <c r="E912" s="480">
        <f>SUM(E910:E911)</f>
        <v>0</v>
      </c>
      <c r="F912" s="480">
        <f>SUM(F910:F911)</f>
        <v>0</v>
      </c>
      <c r="G912" s="481">
        <f>SUM(G910:G911)</f>
        <v>0</v>
      </c>
    </row>
    <row r="913" spans="1:7" ht="10.5" customHeight="1">
      <c r="A913" s="482" t="s">
        <v>197</v>
      </c>
      <c r="B913" s="477" t="s">
        <v>612</v>
      </c>
      <c r="C913" s="491">
        <v>0</v>
      </c>
      <c r="D913" s="491">
        <v>0</v>
      </c>
      <c r="E913" s="491">
        <v>0</v>
      </c>
      <c r="F913" s="491">
        <v>0</v>
      </c>
      <c r="G913" s="459">
        <v>0</v>
      </c>
    </row>
    <row r="914" spans="1:7" ht="10.5" customHeight="1">
      <c r="A914" s="483" t="s">
        <v>537</v>
      </c>
      <c r="B914" s="477" t="s">
        <v>613</v>
      </c>
      <c r="C914" s="491">
        <v>0</v>
      </c>
      <c r="D914" s="491">
        <v>0</v>
      </c>
      <c r="E914" s="491">
        <v>0</v>
      </c>
      <c r="F914" s="491">
        <v>0</v>
      </c>
      <c r="G914" s="459">
        <v>0</v>
      </c>
    </row>
    <row r="915" spans="1:7" ht="10.5" customHeight="1">
      <c r="A915" s="476"/>
      <c r="B915" s="477" t="s">
        <v>614</v>
      </c>
      <c r="C915" s="480">
        <f>SUM(C913:C914)</f>
        <v>0</v>
      </c>
      <c r="D915" s="480">
        <f>SUM(D913:D914)</f>
        <v>0</v>
      </c>
      <c r="E915" s="480">
        <f>SUM(E913:E914)</f>
        <v>0</v>
      </c>
      <c r="F915" s="480">
        <f>SUM(F913:F914)</f>
        <v>0</v>
      </c>
      <c r="G915" s="481">
        <f>SUM(G913:G914)</f>
        <v>0</v>
      </c>
    </row>
    <row r="916" spans="1:7" ht="10.5" customHeight="1">
      <c r="A916" s="476"/>
      <c r="B916" s="477" t="s">
        <v>615</v>
      </c>
      <c r="C916" s="480">
        <f>C912-C915</f>
        <v>0</v>
      </c>
      <c r="D916" s="480">
        <f>D912-D915</f>
        <v>0</v>
      </c>
      <c r="E916" s="480">
        <f>E912-E915</f>
        <v>0</v>
      </c>
      <c r="F916" s="480">
        <f>F912-F915</f>
        <v>0</v>
      </c>
      <c r="G916" s="481">
        <f>G912-G915</f>
        <v>0</v>
      </c>
    </row>
    <row r="917" spans="1:7" ht="10.5" customHeight="1">
      <c r="A917" s="476"/>
      <c r="B917" s="477" t="s">
        <v>616</v>
      </c>
      <c r="C917" s="491">
        <v>0</v>
      </c>
      <c r="D917" s="491">
        <v>0</v>
      </c>
      <c r="E917" s="491">
        <v>0</v>
      </c>
      <c r="F917" s="491">
        <v>0</v>
      </c>
      <c r="G917" s="459">
        <v>0</v>
      </c>
    </row>
    <row r="918" spans="1:7" ht="10.5" customHeight="1">
      <c r="A918" s="484"/>
      <c r="B918" s="368" t="s">
        <v>617</v>
      </c>
      <c r="C918" s="485" t="e">
        <f>C916/C917</f>
        <v>#DIV/0!</v>
      </c>
      <c r="D918" s="485" t="e">
        <f>D916/D917</f>
        <v>#DIV/0!</v>
      </c>
      <c r="E918" s="485" t="e">
        <f>E916/E917</f>
        <v>#DIV/0!</v>
      </c>
      <c r="F918" s="485" t="e">
        <f>F916/F917</f>
        <v>#DIV/0!</v>
      </c>
      <c r="G918" s="486" t="e">
        <f>G916/G917</f>
        <v>#DIV/0!</v>
      </c>
    </row>
    <row r="919" spans="1:7" ht="10.5" customHeight="1">
      <c r="A919" s="476"/>
      <c r="B919" s="477" t="s">
        <v>609</v>
      </c>
      <c r="C919" s="491">
        <v>0</v>
      </c>
      <c r="D919" s="491">
        <v>0</v>
      </c>
      <c r="E919" s="491">
        <v>0</v>
      </c>
      <c r="F919" s="491">
        <v>0</v>
      </c>
      <c r="G919" s="458">
        <v>0</v>
      </c>
    </row>
    <row r="920" spans="1:7" ht="10.5" customHeight="1">
      <c r="A920" s="476"/>
      <c r="B920" s="477" t="s">
        <v>610</v>
      </c>
      <c r="C920" s="491">
        <v>0</v>
      </c>
      <c r="D920" s="491">
        <v>0</v>
      </c>
      <c r="E920" s="491">
        <v>0</v>
      </c>
      <c r="F920" s="491">
        <v>0</v>
      </c>
      <c r="G920" s="459">
        <v>0</v>
      </c>
    </row>
    <row r="921" spans="1:7" ht="10.5" customHeight="1">
      <c r="A921" s="476"/>
      <c r="B921" s="477" t="s">
        <v>611</v>
      </c>
      <c r="C921" s="480">
        <f>SUM(C919:C920)</f>
        <v>0</v>
      </c>
      <c r="D921" s="480">
        <f>SUM(D919:D920)</f>
        <v>0</v>
      </c>
      <c r="E921" s="480">
        <f>SUM(E919:E920)</f>
        <v>0</v>
      </c>
      <c r="F921" s="480">
        <f>SUM(F919:F920)</f>
        <v>0</v>
      </c>
      <c r="G921" s="481">
        <f>SUM(G919:G920)</f>
        <v>0</v>
      </c>
    </row>
    <row r="922" spans="1:7" ht="10.5" customHeight="1">
      <c r="A922" s="482" t="s">
        <v>197</v>
      </c>
      <c r="B922" s="477" t="s">
        <v>612</v>
      </c>
      <c r="C922" s="491">
        <v>0</v>
      </c>
      <c r="D922" s="491">
        <v>0</v>
      </c>
      <c r="E922" s="491">
        <v>0</v>
      </c>
      <c r="F922" s="491">
        <v>0</v>
      </c>
      <c r="G922" s="459">
        <v>0</v>
      </c>
    </row>
    <row r="923" spans="1:7" ht="10.5" customHeight="1">
      <c r="A923" s="483" t="s">
        <v>537</v>
      </c>
      <c r="B923" s="477" t="s">
        <v>613</v>
      </c>
      <c r="C923" s="491">
        <v>0</v>
      </c>
      <c r="D923" s="491">
        <v>0</v>
      </c>
      <c r="E923" s="491">
        <v>0</v>
      </c>
      <c r="F923" s="491">
        <v>0</v>
      </c>
      <c r="G923" s="459">
        <v>0</v>
      </c>
    </row>
    <row r="924" spans="1:7" ht="10.5" customHeight="1">
      <c r="A924" s="476"/>
      <c r="B924" s="477" t="s">
        <v>614</v>
      </c>
      <c r="C924" s="480">
        <f>SUM(C922:C923)</f>
        <v>0</v>
      </c>
      <c r="D924" s="480">
        <f>SUM(D922:D923)</f>
        <v>0</v>
      </c>
      <c r="E924" s="480">
        <f>SUM(E922:E923)</f>
        <v>0</v>
      </c>
      <c r="F924" s="480">
        <f>SUM(F922:F923)</f>
        <v>0</v>
      </c>
      <c r="G924" s="481">
        <f>SUM(G922:G923)</f>
        <v>0</v>
      </c>
    </row>
    <row r="925" spans="1:7" ht="10.5" customHeight="1">
      <c r="A925" s="476"/>
      <c r="B925" s="477" t="s">
        <v>615</v>
      </c>
      <c r="C925" s="480">
        <f>C921-C924</f>
        <v>0</v>
      </c>
      <c r="D925" s="480">
        <f>D921-D924</f>
        <v>0</v>
      </c>
      <c r="E925" s="480">
        <f>E921-E924</f>
        <v>0</v>
      </c>
      <c r="F925" s="480">
        <f>F921-F924</f>
        <v>0</v>
      </c>
      <c r="G925" s="481">
        <f>G921-G924</f>
        <v>0</v>
      </c>
    </row>
    <row r="926" spans="1:7" ht="10.5" customHeight="1">
      <c r="A926" s="476"/>
      <c r="B926" s="477" t="s">
        <v>616</v>
      </c>
      <c r="C926" s="491">
        <v>0</v>
      </c>
      <c r="D926" s="491">
        <v>0</v>
      </c>
      <c r="E926" s="491">
        <v>0</v>
      </c>
      <c r="F926" s="491">
        <v>0</v>
      </c>
      <c r="G926" s="459">
        <v>0</v>
      </c>
    </row>
    <row r="927" spans="1:7" ht="10.5" customHeight="1">
      <c r="A927" s="484"/>
      <c r="B927" s="368" t="s">
        <v>617</v>
      </c>
      <c r="C927" s="485" t="e">
        <f>C925/C926</f>
        <v>#DIV/0!</v>
      </c>
      <c r="D927" s="485" t="e">
        <f>D925/D926</f>
        <v>#DIV/0!</v>
      </c>
      <c r="E927" s="485" t="e">
        <f>E925/E926</f>
        <v>#DIV/0!</v>
      </c>
      <c r="F927" s="485" t="e">
        <f>F925/F926</f>
        <v>#DIV/0!</v>
      </c>
      <c r="G927" s="486" t="e">
        <f>G925/G926</f>
        <v>#DIV/0!</v>
      </c>
    </row>
    <row r="928" spans="1:7" ht="10.5" customHeight="1">
      <c r="A928" s="476"/>
      <c r="B928" s="477" t="s">
        <v>609</v>
      </c>
      <c r="C928" s="491">
        <v>0</v>
      </c>
      <c r="D928" s="491">
        <v>0</v>
      </c>
      <c r="E928" s="491">
        <v>0</v>
      </c>
      <c r="F928" s="491">
        <v>0</v>
      </c>
      <c r="G928" s="458">
        <v>0</v>
      </c>
    </row>
    <row r="929" spans="1:7" ht="10.5" customHeight="1">
      <c r="A929" s="476"/>
      <c r="B929" s="477" t="s">
        <v>610</v>
      </c>
      <c r="C929" s="491">
        <v>0</v>
      </c>
      <c r="D929" s="491">
        <v>0</v>
      </c>
      <c r="E929" s="491">
        <v>0</v>
      </c>
      <c r="F929" s="491">
        <v>0</v>
      </c>
      <c r="G929" s="459">
        <v>0</v>
      </c>
    </row>
    <row r="930" spans="1:7" ht="10.5" customHeight="1">
      <c r="A930" s="476"/>
      <c r="B930" s="477" t="s">
        <v>611</v>
      </c>
      <c r="C930" s="480">
        <f>SUM(C928:C929)</f>
        <v>0</v>
      </c>
      <c r="D930" s="480">
        <f>SUM(D928:D929)</f>
        <v>0</v>
      </c>
      <c r="E930" s="480">
        <f>SUM(E928:E929)</f>
        <v>0</v>
      </c>
      <c r="F930" s="480">
        <f>SUM(F928:F929)</f>
        <v>0</v>
      </c>
      <c r="G930" s="481">
        <f>SUM(G928:G929)</f>
        <v>0</v>
      </c>
    </row>
    <row r="931" spans="1:7" ht="10.5" customHeight="1">
      <c r="A931" s="482" t="s">
        <v>197</v>
      </c>
      <c r="B931" s="477" t="s">
        <v>612</v>
      </c>
      <c r="C931" s="491">
        <v>0</v>
      </c>
      <c r="D931" s="491">
        <v>0</v>
      </c>
      <c r="E931" s="491">
        <v>0</v>
      </c>
      <c r="F931" s="491">
        <v>0</v>
      </c>
      <c r="G931" s="459">
        <v>0</v>
      </c>
    </row>
    <row r="932" spans="1:7" ht="10.5" customHeight="1">
      <c r="A932" s="483" t="s">
        <v>537</v>
      </c>
      <c r="B932" s="477" t="s">
        <v>613</v>
      </c>
      <c r="C932" s="491">
        <v>0</v>
      </c>
      <c r="D932" s="491">
        <v>0</v>
      </c>
      <c r="E932" s="491">
        <v>0</v>
      </c>
      <c r="F932" s="491">
        <v>0</v>
      </c>
      <c r="G932" s="459">
        <v>0</v>
      </c>
    </row>
    <row r="933" spans="1:7" ht="10.5" customHeight="1">
      <c r="A933" s="476"/>
      <c r="B933" s="477" t="s">
        <v>614</v>
      </c>
      <c r="C933" s="480">
        <f>SUM(C931:C932)</f>
        <v>0</v>
      </c>
      <c r="D933" s="480">
        <f>SUM(D931:D932)</f>
        <v>0</v>
      </c>
      <c r="E933" s="480">
        <f>SUM(E931:E932)</f>
        <v>0</v>
      </c>
      <c r="F933" s="480">
        <f>SUM(F931:F932)</f>
        <v>0</v>
      </c>
      <c r="G933" s="481">
        <f>SUM(G931:G932)</f>
        <v>0</v>
      </c>
    </row>
    <row r="934" spans="1:7" ht="10.5" customHeight="1">
      <c r="A934" s="476"/>
      <c r="B934" s="477" t="s">
        <v>615</v>
      </c>
      <c r="C934" s="480">
        <f>C930-C933</f>
        <v>0</v>
      </c>
      <c r="D934" s="480">
        <f>D930-D933</f>
        <v>0</v>
      </c>
      <c r="E934" s="480">
        <f>E930-E933</f>
        <v>0</v>
      </c>
      <c r="F934" s="480">
        <f>F930-F933</f>
        <v>0</v>
      </c>
      <c r="G934" s="481">
        <f>G930-G933</f>
        <v>0</v>
      </c>
    </row>
    <row r="935" spans="1:7" ht="10.5" customHeight="1">
      <c r="A935" s="476"/>
      <c r="B935" s="477" t="s">
        <v>616</v>
      </c>
      <c r="C935" s="491">
        <v>0</v>
      </c>
      <c r="D935" s="491">
        <v>0</v>
      </c>
      <c r="E935" s="491">
        <v>0</v>
      </c>
      <c r="F935" s="491">
        <v>0</v>
      </c>
      <c r="G935" s="459">
        <v>0</v>
      </c>
    </row>
    <row r="936" spans="1:7" ht="10.5" customHeight="1">
      <c r="A936" s="484"/>
      <c r="B936" s="368" t="s">
        <v>617</v>
      </c>
      <c r="C936" s="485" t="e">
        <f>C934/C935</f>
        <v>#DIV/0!</v>
      </c>
      <c r="D936" s="485" t="e">
        <f>D934/D935</f>
        <v>#DIV/0!</v>
      </c>
      <c r="E936" s="485" t="e">
        <f>E934/E935</f>
        <v>#DIV/0!</v>
      </c>
      <c r="F936" s="485" t="e">
        <f>F934/F935</f>
        <v>#DIV/0!</v>
      </c>
      <c r="G936" s="486" t="e">
        <f>G934/G935</f>
        <v>#DIV/0!</v>
      </c>
    </row>
    <row r="937" spans="1:7" ht="10.5" customHeight="1">
      <c r="A937" s="476"/>
      <c r="B937" s="477" t="s">
        <v>609</v>
      </c>
      <c r="C937" s="491">
        <v>0</v>
      </c>
      <c r="D937" s="491">
        <v>0</v>
      </c>
      <c r="E937" s="491">
        <v>0</v>
      </c>
      <c r="F937" s="491">
        <v>0</v>
      </c>
      <c r="G937" s="458">
        <v>0</v>
      </c>
    </row>
    <row r="938" spans="1:7" ht="10.5" customHeight="1">
      <c r="A938" s="476"/>
      <c r="B938" s="477" t="s">
        <v>610</v>
      </c>
      <c r="C938" s="491">
        <v>0</v>
      </c>
      <c r="D938" s="491">
        <v>0</v>
      </c>
      <c r="E938" s="491">
        <v>0</v>
      </c>
      <c r="F938" s="491">
        <v>0</v>
      </c>
      <c r="G938" s="459">
        <v>0</v>
      </c>
    </row>
    <row r="939" spans="1:7" ht="10.5" customHeight="1">
      <c r="A939" s="476"/>
      <c r="B939" s="477" t="s">
        <v>611</v>
      </c>
      <c r="C939" s="480">
        <f>SUM(C937:C938)</f>
        <v>0</v>
      </c>
      <c r="D939" s="480">
        <f>SUM(D937:D938)</f>
        <v>0</v>
      </c>
      <c r="E939" s="480">
        <f>SUM(E937:E938)</f>
        <v>0</v>
      </c>
      <c r="F939" s="480">
        <f>SUM(F937:F938)</f>
        <v>0</v>
      </c>
      <c r="G939" s="481">
        <f>SUM(G937:G938)</f>
        <v>0</v>
      </c>
    </row>
    <row r="940" spans="1:7" ht="10.5" customHeight="1">
      <c r="A940" s="482" t="s">
        <v>197</v>
      </c>
      <c r="B940" s="477" t="s">
        <v>612</v>
      </c>
      <c r="C940" s="491">
        <v>0</v>
      </c>
      <c r="D940" s="491">
        <v>0</v>
      </c>
      <c r="E940" s="491">
        <v>0</v>
      </c>
      <c r="F940" s="491">
        <v>0</v>
      </c>
      <c r="G940" s="459">
        <v>0</v>
      </c>
    </row>
    <row r="941" spans="1:7" ht="10.5" customHeight="1">
      <c r="A941" s="483" t="s">
        <v>537</v>
      </c>
      <c r="B941" s="477" t="s">
        <v>613</v>
      </c>
      <c r="C941" s="491">
        <v>0</v>
      </c>
      <c r="D941" s="491">
        <v>0</v>
      </c>
      <c r="E941" s="491">
        <v>0</v>
      </c>
      <c r="F941" s="491">
        <v>0</v>
      </c>
      <c r="G941" s="459">
        <v>0</v>
      </c>
    </row>
    <row r="942" spans="1:7" ht="10.5" customHeight="1">
      <c r="A942" s="476"/>
      <c r="B942" s="477" t="s">
        <v>614</v>
      </c>
      <c r="C942" s="480">
        <f>SUM(C940:C941)</f>
        <v>0</v>
      </c>
      <c r="D942" s="480">
        <f>SUM(D940:D941)</f>
        <v>0</v>
      </c>
      <c r="E942" s="480">
        <f>SUM(E940:E941)</f>
        <v>0</v>
      </c>
      <c r="F942" s="480">
        <f>SUM(F940:F941)</f>
        <v>0</v>
      </c>
      <c r="G942" s="481">
        <f>SUM(G940:G941)</f>
        <v>0</v>
      </c>
    </row>
    <row r="943" spans="1:7" ht="10.5" customHeight="1">
      <c r="A943" s="476"/>
      <c r="B943" s="477" t="s">
        <v>615</v>
      </c>
      <c r="C943" s="480">
        <f>C939-C942</f>
        <v>0</v>
      </c>
      <c r="D943" s="480">
        <f>D939-D942</f>
        <v>0</v>
      </c>
      <c r="E943" s="480">
        <f>E939-E942</f>
        <v>0</v>
      </c>
      <c r="F943" s="480">
        <f>F939-F942</f>
        <v>0</v>
      </c>
      <c r="G943" s="481">
        <f>G939-G942</f>
        <v>0</v>
      </c>
    </row>
    <row r="944" spans="1:7" ht="10.5" customHeight="1">
      <c r="A944" s="476"/>
      <c r="B944" s="477" t="s">
        <v>616</v>
      </c>
      <c r="C944" s="491">
        <v>0</v>
      </c>
      <c r="D944" s="491">
        <v>0</v>
      </c>
      <c r="E944" s="491">
        <v>0</v>
      </c>
      <c r="F944" s="491">
        <v>0</v>
      </c>
      <c r="G944" s="459">
        <v>0</v>
      </c>
    </row>
    <row r="945" spans="1:7" ht="10.5" customHeight="1">
      <c r="A945" s="484"/>
      <c r="B945" s="368" t="s">
        <v>617</v>
      </c>
      <c r="C945" s="485" t="e">
        <f>C943/C944</f>
        <v>#DIV/0!</v>
      </c>
      <c r="D945" s="485" t="e">
        <f>D943/D944</f>
        <v>#DIV/0!</v>
      </c>
      <c r="E945" s="485" t="e">
        <f>E943/E944</f>
        <v>#DIV/0!</v>
      </c>
      <c r="F945" s="485" t="e">
        <f>F943/F944</f>
        <v>#DIV/0!</v>
      </c>
      <c r="G945" s="486" t="e">
        <f>G943/G944</f>
        <v>#DIV/0!</v>
      </c>
    </row>
    <row r="946" spans="1:7" ht="10.5" customHeight="1">
      <c r="A946" s="476"/>
      <c r="B946" s="477" t="s">
        <v>609</v>
      </c>
      <c r="C946" s="491">
        <v>0</v>
      </c>
      <c r="D946" s="491">
        <v>0</v>
      </c>
      <c r="E946" s="491">
        <v>0</v>
      </c>
      <c r="F946" s="491">
        <v>0</v>
      </c>
      <c r="G946" s="458">
        <v>0</v>
      </c>
    </row>
    <row r="947" spans="1:7" ht="10.5" customHeight="1">
      <c r="A947" s="476"/>
      <c r="B947" s="477" t="s">
        <v>610</v>
      </c>
      <c r="C947" s="491">
        <v>0</v>
      </c>
      <c r="D947" s="491">
        <v>0</v>
      </c>
      <c r="E947" s="491">
        <v>0</v>
      </c>
      <c r="F947" s="491">
        <v>0</v>
      </c>
      <c r="G947" s="459">
        <v>0</v>
      </c>
    </row>
    <row r="948" spans="1:7" ht="10.5" customHeight="1">
      <c r="A948" s="476"/>
      <c r="B948" s="477" t="s">
        <v>611</v>
      </c>
      <c r="C948" s="480">
        <f>SUM(C946:C947)</f>
        <v>0</v>
      </c>
      <c r="D948" s="480">
        <f>SUM(D946:D947)</f>
        <v>0</v>
      </c>
      <c r="E948" s="480">
        <f>SUM(E946:E947)</f>
        <v>0</v>
      </c>
      <c r="F948" s="480">
        <f>SUM(F946:F947)</f>
        <v>0</v>
      </c>
      <c r="G948" s="481">
        <f>SUM(G946:G947)</f>
        <v>0</v>
      </c>
    </row>
    <row r="949" spans="1:7" ht="10.5" customHeight="1">
      <c r="A949" s="482" t="s">
        <v>197</v>
      </c>
      <c r="B949" s="477" t="s">
        <v>612</v>
      </c>
      <c r="C949" s="491">
        <v>0</v>
      </c>
      <c r="D949" s="491">
        <v>0</v>
      </c>
      <c r="E949" s="491">
        <v>0</v>
      </c>
      <c r="F949" s="491">
        <v>0</v>
      </c>
      <c r="G949" s="459">
        <v>0</v>
      </c>
    </row>
    <row r="950" spans="1:7" ht="10.5" customHeight="1">
      <c r="A950" s="483" t="s">
        <v>537</v>
      </c>
      <c r="B950" s="477" t="s">
        <v>613</v>
      </c>
      <c r="C950" s="491">
        <v>0</v>
      </c>
      <c r="D950" s="491">
        <v>0</v>
      </c>
      <c r="E950" s="491">
        <v>0</v>
      </c>
      <c r="F950" s="491">
        <v>0</v>
      </c>
      <c r="G950" s="459">
        <v>0</v>
      </c>
    </row>
    <row r="951" spans="1:7" ht="10.5" customHeight="1">
      <c r="A951" s="476"/>
      <c r="B951" s="477" t="s">
        <v>614</v>
      </c>
      <c r="C951" s="480">
        <f>SUM(C949:C950)</f>
        <v>0</v>
      </c>
      <c r="D951" s="480">
        <f>SUM(D949:D950)</f>
        <v>0</v>
      </c>
      <c r="E951" s="480">
        <f>SUM(E949:E950)</f>
        <v>0</v>
      </c>
      <c r="F951" s="480">
        <f>SUM(F949:F950)</f>
        <v>0</v>
      </c>
      <c r="G951" s="481">
        <f>SUM(G949:G950)</f>
        <v>0</v>
      </c>
    </row>
    <row r="952" spans="1:7" ht="10.5" customHeight="1">
      <c r="A952" s="476"/>
      <c r="B952" s="477" t="s">
        <v>615</v>
      </c>
      <c r="C952" s="480">
        <f>C948-C951</f>
        <v>0</v>
      </c>
      <c r="D952" s="480">
        <f>D948-D951</f>
        <v>0</v>
      </c>
      <c r="E952" s="480">
        <f>E948-E951</f>
        <v>0</v>
      </c>
      <c r="F952" s="480">
        <f>F948-F951</f>
        <v>0</v>
      </c>
      <c r="G952" s="481">
        <f>G948-G951</f>
        <v>0</v>
      </c>
    </row>
    <row r="953" spans="1:7" ht="10.5" customHeight="1">
      <c r="A953" s="476"/>
      <c r="B953" s="477" t="s">
        <v>616</v>
      </c>
      <c r="C953" s="491">
        <v>0</v>
      </c>
      <c r="D953" s="491">
        <v>0</v>
      </c>
      <c r="E953" s="491">
        <v>0</v>
      </c>
      <c r="F953" s="491">
        <v>0</v>
      </c>
      <c r="G953" s="459">
        <v>0</v>
      </c>
    </row>
    <row r="954" spans="1:7" ht="10.5" customHeight="1" thickBot="1">
      <c r="A954" s="487"/>
      <c r="B954" s="488" t="s">
        <v>617</v>
      </c>
      <c r="C954" s="489" t="e">
        <f>C952/C953</f>
        <v>#DIV/0!</v>
      </c>
      <c r="D954" s="489" t="e">
        <f>D952/D953</f>
        <v>#DIV/0!</v>
      </c>
      <c r="E954" s="489" t="e">
        <f>E952/E953</f>
        <v>#DIV/0!</v>
      </c>
      <c r="F954" s="489" t="e">
        <f>F952/F953</f>
        <v>#DIV/0!</v>
      </c>
      <c r="G954" s="490" t="e">
        <f>G952/G953</f>
        <v>#DIV/0!</v>
      </c>
    </row>
    <row r="955" spans="1:7" ht="11.25" customHeight="1" thickTop="1">
      <c r="A955" s="145" t="s">
        <v>490</v>
      </c>
      <c r="B955" s="704" t="s">
        <v>603</v>
      </c>
      <c r="C955" s="704"/>
      <c r="D955" s="704"/>
      <c r="E955" s="704"/>
      <c r="F955" s="704"/>
      <c r="G955" s="704"/>
    </row>
    <row r="956" spans="1:7" ht="11.25" customHeight="1">
      <c r="A956" s="145" t="s">
        <v>491</v>
      </c>
      <c r="B956" s="125" t="s">
        <v>18</v>
      </c>
      <c r="D956" s="146" t="s">
        <v>19</v>
      </c>
      <c r="E956" s="72" t="s">
        <v>20</v>
      </c>
    </row>
    <row r="957" spans="1:7" ht="18" customHeight="1">
      <c r="A957" s="146" t="s">
        <v>604</v>
      </c>
    </row>
    <row r="958" spans="1:7" ht="11.1" customHeight="1">
      <c r="B958" s="146" t="s">
        <v>605</v>
      </c>
    </row>
    <row r="959" spans="1:7" ht="15" customHeight="1" thickBot="1">
      <c r="A959" s="317" t="s">
        <v>635</v>
      </c>
      <c r="B959" s="126"/>
      <c r="C959" s="317"/>
    </row>
    <row r="960" spans="1:7" s="122" customFormat="1" ht="15.75" customHeight="1" thickTop="1">
      <c r="A960" s="723" t="s">
        <v>607</v>
      </c>
      <c r="B960" s="726" t="s">
        <v>557</v>
      </c>
      <c r="C960" s="729" t="s">
        <v>558</v>
      </c>
      <c r="D960" s="730"/>
      <c r="E960" s="730"/>
      <c r="F960" s="730"/>
      <c r="G960" s="731"/>
    </row>
    <row r="961" spans="1:7" s="122" customFormat="1" ht="11.1" customHeight="1">
      <c r="A961" s="724"/>
      <c r="B961" s="727"/>
      <c r="C961" s="472" t="s">
        <v>197</v>
      </c>
      <c r="D961" s="472" t="s">
        <v>197</v>
      </c>
      <c r="E961" s="472" t="s">
        <v>197</v>
      </c>
      <c r="F961" s="472" t="s">
        <v>197</v>
      </c>
      <c r="G961" s="473" t="s">
        <v>197</v>
      </c>
    </row>
    <row r="962" spans="1:7" s="122" customFormat="1" ht="11.1" customHeight="1">
      <c r="A962" s="725"/>
      <c r="B962" s="728"/>
      <c r="C962" s="474" t="s">
        <v>608</v>
      </c>
      <c r="D962" s="474" t="s">
        <v>608</v>
      </c>
      <c r="E962" s="474" t="s">
        <v>608</v>
      </c>
      <c r="F962" s="474" t="s">
        <v>608</v>
      </c>
      <c r="G962" s="475" t="s">
        <v>608</v>
      </c>
    </row>
    <row r="963" spans="1:7" s="74" customFormat="1" ht="10.5" customHeight="1">
      <c r="A963" s="476"/>
      <c r="B963" s="477" t="s">
        <v>609</v>
      </c>
      <c r="C963" s="478">
        <f t="shared" ref="C963:G964" si="60">C1016+C1069</f>
        <v>0</v>
      </c>
      <c r="D963" s="478">
        <f t="shared" si="60"/>
        <v>0</v>
      </c>
      <c r="E963" s="478">
        <f t="shared" si="60"/>
        <v>0</v>
      </c>
      <c r="F963" s="478">
        <f t="shared" si="60"/>
        <v>0</v>
      </c>
      <c r="G963" s="479">
        <f t="shared" si="60"/>
        <v>0</v>
      </c>
    </row>
    <row r="964" spans="1:7" s="74" customFormat="1" ht="10.5" customHeight="1">
      <c r="A964" s="476"/>
      <c r="B964" s="477" t="s">
        <v>610</v>
      </c>
      <c r="C964" s="480">
        <f t="shared" si="60"/>
        <v>0</v>
      </c>
      <c r="D964" s="480">
        <f t="shared" si="60"/>
        <v>0</v>
      </c>
      <c r="E964" s="480">
        <f t="shared" si="60"/>
        <v>0</v>
      </c>
      <c r="F964" s="480">
        <f t="shared" si="60"/>
        <v>0</v>
      </c>
      <c r="G964" s="481">
        <f t="shared" si="60"/>
        <v>0</v>
      </c>
    </row>
    <row r="965" spans="1:7" s="74" customFormat="1" ht="10.5" customHeight="1">
      <c r="A965" s="476"/>
      <c r="B965" s="477" t="s">
        <v>611</v>
      </c>
      <c r="C965" s="480">
        <f>SUM(C963:C964)</f>
        <v>0</v>
      </c>
      <c r="D965" s="480">
        <f>SUM(D963:D964)</f>
        <v>0</v>
      </c>
      <c r="E965" s="480">
        <f>SUM(E963:E964)</f>
        <v>0</v>
      </c>
      <c r="F965" s="480">
        <f>SUM(F963:F964)</f>
        <v>0</v>
      </c>
      <c r="G965" s="481">
        <f>SUM(G963:G964)</f>
        <v>0</v>
      </c>
    </row>
    <row r="966" spans="1:7" s="74" customFormat="1" ht="10.5" customHeight="1">
      <c r="A966" s="482" t="s">
        <v>197</v>
      </c>
      <c r="B966" s="477" t="s">
        <v>612</v>
      </c>
      <c r="C966" s="480">
        <f t="shared" ref="C966:G967" si="61">C1019+C1072</f>
        <v>0</v>
      </c>
      <c r="D966" s="480">
        <f t="shared" si="61"/>
        <v>0</v>
      </c>
      <c r="E966" s="480">
        <f t="shared" si="61"/>
        <v>0</v>
      </c>
      <c r="F966" s="480">
        <f t="shared" si="61"/>
        <v>0</v>
      </c>
      <c r="G966" s="481">
        <f t="shared" si="61"/>
        <v>0</v>
      </c>
    </row>
    <row r="967" spans="1:7" s="74" customFormat="1" ht="10.5" customHeight="1">
      <c r="A967" s="483" t="s">
        <v>537</v>
      </c>
      <c r="B967" s="477" t="s">
        <v>613</v>
      </c>
      <c r="C967" s="480">
        <f t="shared" si="61"/>
        <v>0</v>
      </c>
      <c r="D967" s="480">
        <f t="shared" si="61"/>
        <v>0</v>
      </c>
      <c r="E967" s="480">
        <f t="shared" si="61"/>
        <v>0</v>
      </c>
      <c r="F967" s="480">
        <f t="shared" si="61"/>
        <v>0</v>
      </c>
      <c r="G967" s="481">
        <f t="shared" si="61"/>
        <v>0</v>
      </c>
    </row>
    <row r="968" spans="1:7" s="74" customFormat="1" ht="10.5" customHeight="1">
      <c r="A968" s="476"/>
      <c r="B968" s="477" t="s">
        <v>614</v>
      </c>
      <c r="C968" s="480">
        <f>SUM(C966:C967)</f>
        <v>0</v>
      </c>
      <c r="D968" s="480">
        <f>SUM(D966:D967)</f>
        <v>0</v>
      </c>
      <c r="E968" s="480">
        <f>SUM(E966:E967)</f>
        <v>0</v>
      </c>
      <c r="F968" s="480">
        <f>SUM(F966:F967)</f>
        <v>0</v>
      </c>
      <c r="G968" s="481">
        <f>SUM(G966:G967)</f>
        <v>0</v>
      </c>
    </row>
    <row r="969" spans="1:7" s="74" customFormat="1" ht="10.5" customHeight="1">
      <c r="A969" s="476"/>
      <c r="B969" s="477" t="s">
        <v>615</v>
      </c>
      <c r="C969" s="480">
        <f>C965-C968</f>
        <v>0</v>
      </c>
      <c r="D969" s="480">
        <f>D965-D968</f>
        <v>0</v>
      </c>
      <c r="E969" s="480">
        <f>E965-E968</f>
        <v>0</v>
      </c>
      <c r="F969" s="480">
        <f>F965-F968</f>
        <v>0</v>
      </c>
      <c r="G969" s="481">
        <f>G965-G968</f>
        <v>0</v>
      </c>
    </row>
    <row r="970" spans="1:7" s="74" customFormat="1" ht="10.5" customHeight="1">
      <c r="A970" s="476"/>
      <c r="B970" s="477" t="s">
        <v>616</v>
      </c>
      <c r="C970" s="480">
        <f>C1023+C1076</f>
        <v>0</v>
      </c>
      <c r="D970" s="480">
        <f>D1023+D1076</f>
        <v>0</v>
      </c>
      <c r="E970" s="480">
        <f>E1023+E1076</f>
        <v>0</v>
      </c>
      <c r="F970" s="480">
        <f>F1023+F1076</f>
        <v>0</v>
      </c>
      <c r="G970" s="481">
        <f>G1023+G1076</f>
        <v>0</v>
      </c>
    </row>
    <row r="971" spans="1:7" s="74" customFormat="1" ht="10.5" customHeight="1">
      <c r="A971" s="484"/>
      <c r="B971" s="368" t="s">
        <v>617</v>
      </c>
      <c r="C971" s="485" t="e">
        <f>C969/C970</f>
        <v>#DIV/0!</v>
      </c>
      <c r="D971" s="485" t="e">
        <f>D969/D970</f>
        <v>#DIV/0!</v>
      </c>
      <c r="E971" s="485" t="e">
        <f>E969/E970</f>
        <v>#DIV/0!</v>
      </c>
      <c r="F971" s="485" t="e">
        <f>F969/F970</f>
        <v>#DIV/0!</v>
      </c>
      <c r="G971" s="486" t="e">
        <f>G969/G970</f>
        <v>#DIV/0!</v>
      </c>
    </row>
    <row r="972" spans="1:7" s="74" customFormat="1" ht="10.5" customHeight="1">
      <c r="A972" s="476"/>
      <c r="B972" s="477" t="s">
        <v>609</v>
      </c>
      <c r="C972" s="478">
        <f t="shared" ref="C972:G973" si="62">C1025+C1078</f>
        <v>0</v>
      </c>
      <c r="D972" s="478">
        <f t="shared" si="62"/>
        <v>0</v>
      </c>
      <c r="E972" s="478">
        <f t="shared" si="62"/>
        <v>0</v>
      </c>
      <c r="F972" s="478">
        <f t="shared" si="62"/>
        <v>0</v>
      </c>
      <c r="G972" s="479">
        <f t="shared" si="62"/>
        <v>0</v>
      </c>
    </row>
    <row r="973" spans="1:7" s="74" customFormat="1" ht="10.5" customHeight="1">
      <c r="A973" s="476"/>
      <c r="B973" s="477" t="s">
        <v>610</v>
      </c>
      <c r="C973" s="480">
        <f t="shared" si="62"/>
        <v>0</v>
      </c>
      <c r="D973" s="480">
        <f t="shared" si="62"/>
        <v>0</v>
      </c>
      <c r="E973" s="480">
        <f t="shared" si="62"/>
        <v>0</v>
      </c>
      <c r="F973" s="480">
        <f t="shared" si="62"/>
        <v>0</v>
      </c>
      <c r="G973" s="481">
        <f t="shared" si="62"/>
        <v>0</v>
      </c>
    </row>
    <row r="974" spans="1:7" s="74" customFormat="1" ht="10.5" customHeight="1">
      <c r="A974" s="476"/>
      <c r="B974" s="477" t="s">
        <v>611</v>
      </c>
      <c r="C974" s="480">
        <f>SUM(C972:C973)</f>
        <v>0</v>
      </c>
      <c r="D974" s="480">
        <f>SUM(D972:D973)</f>
        <v>0</v>
      </c>
      <c r="E974" s="480">
        <f>SUM(E972:E973)</f>
        <v>0</v>
      </c>
      <c r="F974" s="480">
        <f>SUM(F972:F973)</f>
        <v>0</v>
      </c>
      <c r="G974" s="481">
        <f>SUM(G972:G973)</f>
        <v>0</v>
      </c>
    </row>
    <row r="975" spans="1:7" s="74" customFormat="1" ht="10.5" customHeight="1">
      <c r="A975" s="482" t="s">
        <v>197</v>
      </c>
      <c r="B975" s="477" t="s">
        <v>612</v>
      </c>
      <c r="C975" s="480">
        <f t="shared" ref="C975:G976" si="63">C1028+C1081</f>
        <v>0</v>
      </c>
      <c r="D975" s="480">
        <f t="shared" si="63"/>
        <v>0</v>
      </c>
      <c r="E975" s="480">
        <f t="shared" si="63"/>
        <v>0</v>
      </c>
      <c r="F975" s="480">
        <f t="shared" si="63"/>
        <v>0</v>
      </c>
      <c r="G975" s="481">
        <f t="shared" si="63"/>
        <v>0</v>
      </c>
    </row>
    <row r="976" spans="1:7" s="74" customFormat="1" ht="10.5" customHeight="1">
      <c r="A976" s="483" t="s">
        <v>537</v>
      </c>
      <c r="B976" s="477" t="s">
        <v>613</v>
      </c>
      <c r="C976" s="480">
        <f t="shared" si="63"/>
        <v>0</v>
      </c>
      <c r="D976" s="480">
        <f t="shared" si="63"/>
        <v>0</v>
      </c>
      <c r="E976" s="480">
        <f t="shared" si="63"/>
        <v>0</v>
      </c>
      <c r="F976" s="480">
        <f t="shared" si="63"/>
        <v>0</v>
      </c>
      <c r="G976" s="481">
        <f t="shared" si="63"/>
        <v>0</v>
      </c>
    </row>
    <row r="977" spans="1:7" s="74" customFormat="1" ht="10.5" customHeight="1">
      <c r="A977" s="476"/>
      <c r="B977" s="477" t="s">
        <v>614</v>
      </c>
      <c r="C977" s="480">
        <f>SUM(C975:C976)</f>
        <v>0</v>
      </c>
      <c r="D977" s="480">
        <f>SUM(D975:D976)</f>
        <v>0</v>
      </c>
      <c r="E977" s="480">
        <f>SUM(E975:E976)</f>
        <v>0</v>
      </c>
      <c r="F977" s="480">
        <f>SUM(F975:F976)</f>
        <v>0</v>
      </c>
      <c r="G977" s="481">
        <f>SUM(G975:G976)</f>
        <v>0</v>
      </c>
    </row>
    <row r="978" spans="1:7" s="74" customFormat="1" ht="10.5" customHeight="1">
      <c r="A978" s="476"/>
      <c r="B978" s="477" t="s">
        <v>615</v>
      </c>
      <c r="C978" s="480">
        <f>C974-C977</f>
        <v>0</v>
      </c>
      <c r="D978" s="480">
        <f>D974-D977</f>
        <v>0</v>
      </c>
      <c r="E978" s="480">
        <f>E974-E977</f>
        <v>0</v>
      </c>
      <c r="F978" s="480">
        <f>F974-F977</f>
        <v>0</v>
      </c>
      <c r="G978" s="481">
        <f>G974-G977</f>
        <v>0</v>
      </c>
    </row>
    <row r="979" spans="1:7" s="74" customFormat="1" ht="10.5" customHeight="1">
      <c r="A979" s="476"/>
      <c r="B979" s="477" t="s">
        <v>616</v>
      </c>
      <c r="C979" s="480">
        <f>C1032+C1085</f>
        <v>0</v>
      </c>
      <c r="D979" s="480">
        <f>D1032+D1085</f>
        <v>0</v>
      </c>
      <c r="E979" s="480">
        <f>E1032+E1085</f>
        <v>0</v>
      </c>
      <c r="F979" s="480">
        <f>F1032+F1085</f>
        <v>0</v>
      </c>
      <c r="G979" s="481">
        <f>G1032+G1085</f>
        <v>0</v>
      </c>
    </row>
    <row r="980" spans="1:7" s="74" customFormat="1" ht="10.5" customHeight="1">
      <c r="A980" s="484"/>
      <c r="B980" s="368" t="s">
        <v>617</v>
      </c>
      <c r="C980" s="485" t="e">
        <f>C978/C979</f>
        <v>#DIV/0!</v>
      </c>
      <c r="D980" s="485" t="e">
        <f>D978/D979</f>
        <v>#DIV/0!</v>
      </c>
      <c r="E980" s="485" t="e">
        <f>E978/E979</f>
        <v>#DIV/0!</v>
      </c>
      <c r="F980" s="485" t="e">
        <f>F978/F979</f>
        <v>#DIV/0!</v>
      </c>
      <c r="G980" s="486" t="e">
        <f>G978/G979</f>
        <v>#DIV/0!</v>
      </c>
    </row>
    <row r="981" spans="1:7" s="74" customFormat="1" ht="10.5" customHeight="1">
      <c r="A981" s="476"/>
      <c r="B981" s="477" t="s">
        <v>609</v>
      </c>
      <c r="C981" s="478">
        <f t="shared" ref="C981:G982" si="64">C1034+C1087</f>
        <v>0</v>
      </c>
      <c r="D981" s="478">
        <f t="shared" si="64"/>
        <v>0</v>
      </c>
      <c r="E981" s="478">
        <f t="shared" si="64"/>
        <v>0</v>
      </c>
      <c r="F981" s="478">
        <f t="shared" si="64"/>
        <v>0</v>
      </c>
      <c r="G981" s="479">
        <f t="shared" si="64"/>
        <v>0</v>
      </c>
    </row>
    <row r="982" spans="1:7" s="74" customFormat="1" ht="10.5" customHeight="1">
      <c r="A982" s="476"/>
      <c r="B982" s="477" t="s">
        <v>610</v>
      </c>
      <c r="C982" s="480">
        <f t="shared" si="64"/>
        <v>0</v>
      </c>
      <c r="D982" s="480">
        <f t="shared" si="64"/>
        <v>0</v>
      </c>
      <c r="E982" s="480">
        <f t="shared" si="64"/>
        <v>0</v>
      </c>
      <c r="F982" s="480">
        <f t="shared" si="64"/>
        <v>0</v>
      </c>
      <c r="G982" s="481">
        <f t="shared" si="64"/>
        <v>0</v>
      </c>
    </row>
    <row r="983" spans="1:7" s="74" customFormat="1" ht="10.5" customHeight="1">
      <c r="A983" s="476"/>
      <c r="B983" s="477" t="s">
        <v>611</v>
      </c>
      <c r="C983" s="480">
        <f>SUM(C981:C982)</f>
        <v>0</v>
      </c>
      <c r="D983" s="480">
        <f>SUM(D981:D982)</f>
        <v>0</v>
      </c>
      <c r="E983" s="480">
        <f>SUM(E981:E982)</f>
        <v>0</v>
      </c>
      <c r="F983" s="480">
        <f>SUM(F981:F982)</f>
        <v>0</v>
      </c>
      <c r="G983" s="481">
        <f>SUM(G981:G982)</f>
        <v>0</v>
      </c>
    </row>
    <row r="984" spans="1:7" s="74" customFormat="1" ht="10.5" customHeight="1">
      <c r="A984" s="482" t="s">
        <v>197</v>
      </c>
      <c r="B984" s="477" t="s">
        <v>612</v>
      </c>
      <c r="C984" s="480">
        <f t="shared" ref="C984:G985" si="65">C1037+C1090</f>
        <v>0</v>
      </c>
      <c r="D984" s="480">
        <f t="shared" si="65"/>
        <v>0</v>
      </c>
      <c r="E984" s="480">
        <f t="shared" si="65"/>
        <v>0</v>
      </c>
      <c r="F984" s="480">
        <f t="shared" si="65"/>
        <v>0</v>
      </c>
      <c r="G984" s="481">
        <f t="shared" si="65"/>
        <v>0</v>
      </c>
    </row>
    <row r="985" spans="1:7" s="74" customFormat="1" ht="10.5" customHeight="1">
      <c r="A985" s="483" t="s">
        <v>537</v>
      </c>
      <c r="B985" s="477" t="s">
        <v>613</v>
      </c>
      <c r="C985" s="480">
        <f t="shared" si="65"/>
        <v>0</v>
      </c>
      <c r="D985" s="480">
        <f t="shared" si="65"/>
        <v>0</v>
      </c>
      <c r="E985" s="480">
        <f t="shared" si="65"/>
        <v>0</v>
      </c>
      <c r="F985" s="480">
        <f t="shared" si="65"/>
        <v>0</v>
      </c>
      <c r="G985" s="481">
        <f t="shared" si="65"/>
        <v>0</v>
      </c>
    </row>
    <row r="986" spans="1:7" s="74" customFormat="1" ht="10.5" customHeight="1">
      <c r="A986" s="476"/>
      <c r="B986" s="477" t="s">
        <v>614</v>
      </c>
      <c r="C986" s="480">
        <f>SUM(C984:C985)</f>
        <v>0</v>
      </c>
      <c r="D986" s="480">
        <f>SUM(D984:D985)</f>
        <v>0</v>
      </c>
      <c r="E986" s="480">
        <f>SUM(E984:E985)</f>
        <v>0</v>
      </c>
      <c r="F986" s="480">
        <f>SUM(F984:F985)</f>
        <v>0</v>
      </c>
      <c r="G986" s="481">
        <f>SUM(G984:G985)</f>
        <v>0</v>
      </c>
    </row>
    <row r="987" spans="1:7" s="74" customFormat="1" ht="10.5" customHeight="1">
      <c r="A987" s="476"/>
      <c r="B987" s="477" t="s">
        <v>615</v>
      </c>
      <c r="C987" s="480">
        <f>C983-C986</f>
        <v>0</v>
      </c>
      <c r="D987" s="480">
        <f>D983-D986</f>
        <v>0</v>
      </c>
      <c r="E987" s="480">
        <f>E983-E986</f>
        <v>0</v>
      </c>
      <c r="F987" s="480">
        <f>F983-F986</f>
        <v>0</v>
      </c>
      <c r="G987" s="481">
        <f>G983-G986</f>
        <v>0</v>
      </c>
    </row>
    <row r="988" spans="1:7" s="74" customFormat="1" ht="10.5" customHeight="1">
      <c r="A988" s="476"/>
      <c r="B988" s="477" t="s">
        <v>616</v>
      </c>
      <c r="C988" s="480">
        <f>C1041+C1094</f>
        <v>0</v>
      </c>
      <c r="D988" s="480">
        <f>D1041+D1094</f>
        <v>0</v>
      </c>
      <c r="E988" s="480">
        <f>E1041+E1094</f>
        <v>0</v>
      </c>
      <c r="F988" s="480">
        <f>F1041+F1094</f>
        <v>0</v>
      </c>
      <c r="G988" s="481">
        <f>G1041+G1094</f>
        <v>0</v>
      </c>
    </row>
    <row r="989" spans="1:7" s="74" customFormat="1" ht="10.5" customHeight="1">
      <c r="A989" s="484"/>
      <c r="B989" s="368" t="s">
        <v>617</v>
      </c>
      <c r="C989" s="485" t="e">
        <f>C987/C988</f>
        <v>#DIV/0!</v>
      </c>
      <c r="D989" s="485" t="e">
        <f>D987/D988</f>
        <v>#DIV/0!</v>
      </c>
      <c r="E989" s="485" t="e">
        <f>E987/E988</f>
        <v>#DIV/0!</v>
      </c>
      <c r="F989" s="485" t="e">
        <f>F987/F988</f>
        <v>#DIV/0!</v>
      </c>
      <c r="G989" s="486" t="e">
        <f>G987/G988</f>
        <v>#DIV/0!</v>
      </c>
    </row>
    <row r="990" spans="1:7" s="74" customFormat="1" ht="10.5" customHeight="1">
      <c r="A990" s="476"/>
      <c r="B990" s="477" t="s">
        <v>609</v>
      </c>
      <c r="C990" s="478">
        <f t="shared" ref="C990:G991" si="66">C1043+C1096</f>
        <v>0</v>
      </c>
      <c r="D990" s="478">
        <f t="shared" si="66"/>
        <v>0</v>
      </c>
      <c r="E990" s="478">
        <f t="shared" si="66"/>
        <v>0</v>
      </c>
      <c r="F990" s="478">
        <f t="shared" si="66"/>
        <v>0</v>
      </c>
      <c r="G990" s="479">
        <f t="shared" si="66"/>
        <v>0</v>
      </c>
    </row>
    <row r="991" spans="1:7" s="74" customFormat="1" ht="10.5" customHeight="1">
      <c r="A991" s="476"/>
      <c r="B991" s="477" t="s">
        <v>610</v>
      </c>
      <c r="C991" s="480">
        <f t="shared" si="66"/>
        <v>0</v>
      </c>
      <c r="D991" s="480">
        <f t="shared" si="66"/>
        <v>0</v>
      </c>
      <c r="E991" s="480">
        <f t="shared" si="66"/>
        <v>0</v>
      </c>
      <c r="F991" s="480">
        <f t="shared" si="66"/>
        <v>0</v>
      </c>
      <c r="G991" s="481">
        <f t="shared" si="66"/>
        <v>0</v>
      </c>
    </row>
    <row r="992" spans="1:7" s="74" customFormat="1" ht="10.5" customHeight="1">
      <c r="A992" s="476"/>
      <c r="B992" s="477" t="s">
        <v>611</v>
      </c>
      <c r="C992" s="480">
        <f>SUM(C990:C991)</f>
        <v>0</v>
      </c>
      <c r="D992" s="480">
        <f>SUM(D990:D991)</f>
        <v>0</v>
      </c>
      <c r="E992" s="480">
        <f>SUM(E990:E991)</f>
        <v>0</v>
      </c>
      <c r="F992" s="480">
        <f>SUM(F990:F991)</f>
        <v>0</v>
      </c>
      <c r="G992" s="481">
        <f>SUM(G990:G991)</f>
        <v>0</v>
      </c>
    </row>
    <row r="993" spans="1:7" s="74" customFormat="1" ht="10.5" customHeight="1">
      <c r="A993" s="482" t="s">
        <v>197</v>
      </c>
      <c r="B993" s="477" t="s">
        <v>612</v>
      </c>
      <c r="C993" s="480">
        <f t="shared" ref="C993:G994" si="67">C1046+C1099</f>
        <v>0</v>
      </c>
      <c r="D993" s="480">
        <f t="shared" si="67"/>
        <v>0</v>
      </c>
      <c r="E993" s="480">
        <f t="shared" si="67"/>
        <v>0</v>
      </c>
      <c r="F993" s="480">
        <f t="shared" si="67"/>
        <v>0</v>
      </c>
      <c r="G993" s="481">
        <f t="shared" si="67"/>
        <v>0</v>
      </c>
    </row>
    <row r="994" spans="1:7" s="74" customFormat="1" ht="10.5" customHeight="1">
      <c r="A994" s="483" t="s">
        <v>537</v>
      </c>
      <c r="B994" s="477" t="s">
        <v>613</v>
      </c>
      <c r="C994" s="480">
        <f t="shared" si="67"/>
        <v>0</v>
      </c>
      <c r="D994" s="480">
        <f t="shared" si="67"/>
        <v>0</v>
      </c>
      <c r="E994" s="480">
        <f t="shared" si="67"/>
        <v>0</v>
      </c>
      <c r="F994" s="480">
        <f t="shared" si="67"/>
        <v>0</v>
      </c>
      <c r="G994" s="481">
        <f t="shared" si="67"/>
        <v>0</v>
      </c>
    </row>
    <row r="995" spans="1:7" s="74" customFormat="1" ht="10.5" customHeight="1">
      <c r="A995" s="476"/>
      <c r="B995" s="477" t="s">
        <v>614</v>
      </c>
      <c r="C995" s="480">
        <f>SUM(C993:C994)</f>
        <v>0</v>
      </c>
      <c r="D995" s="480">
        <f>SUM(D993:D994)</f>
        <v>0</v>
      </c>
      <c r="E995" s="480">
        <f>SUM(E993:E994)</f>
        <v>0</v>
      </c>
      <c r="F995" s="480">
        <f>SUM(F993:F994)</f>
        <v>0</v>
      </c>
      <c r="G995" s="481">
        <f>SUM(G993:G994)</f>
        <v>0</v>
      </c>
    </row>
    <row r="996" spans="1:7" s="74" customFormat="1" ht="10.5" customHeight="1">
      <c r="A996" s="476"/>
      <c r="B996" s="477" t="s">
        <v>615</v>
      </c>
      <c r="C996" s="480">
        <f>C992-C995</f>
        <v>0</v>
      </c>
      <c r="D996" s="480">
        <f>D992-D995</f>
        <v>0</v>
      </c>
      <c r="E996" s="480">
        <f>E992-E995</f>
        <v>0</v>
      </c>
      <c r="F996" s="480">
        <f>F992-F995</f>
        <v>0</v>
      </c>
      <c r="G996" s="481">
        <f>G992-G995</f>
        <v>0</v>
      </c>
    </row>
    <row r="997" spans="1:7" s="74" customFormat="1" ht="10.5" customHeight="1">
      <c r="A997" s="476"/>
      <c r="B997" s="477" t="s">
        <v>616</v>
      </c>
      <c r="C997" s="480">
        <f>C1050+C1103</f>
        <v>0</v>
      </c>
      <c r="D997" s="480">
        <f>D1050+D1103</f>
        <v>0</v>
      </c>
      <c r="E997" s="480">
        <f>E1050+E1103</f>
        <v>0</v>
      </c>
      <c r="F997" s="480">
        <f>F1050+F1103</f>
        <v>0</v>
      </c>
      <c r="G997" s="481">
        <f>G1050+G1103</f>
        <v>0</v>
      </c>
    </row>
    <row r="998" spans="1:7" s="74" customFormat="1" ht="10.5" customHeight="1">
      <c r="A998" s="484"/>
      <c r="B998" s="368" t="s">
        <v>617</v>
      </c>
      <c r="C998" s="485" t="e">
        <f>C996/C997</f>
        <v>#DIV/0!</v>
      </c>
      <c r="D998" s="485" t="e">
        <f>D996/D997</f>
        <v>#DIV/0!</v>
      </c>
      <c r="E998" s="485" t="e">
        <f>E996/E997</f>
        <v>#DIV/0!</v>
      </c>
      <c r="F998" s="485" t="e">
        <f>F996/F997</f>
        <v>#DIV/0!</v>
      </c>
      <c r="G998" s="486" t="e">
        <f>G996/G997</f>
        <v>#DIV/0!</v>
      </c>
    </row>
    <row r="999" spans="1:7" s="74" customFormat="1" ht="10.5" customHeight="1">
      <c r="A999" s="476"/>
      <c r="B999" s="477" t="s">
        <v>609</v>
      </c>
      <c r="C999" s="478">
        <f t="shared" ref="C999:G1000" si="68">C1052+C1105</f>
        <v>0</v>
      </c>
      <c r="D999" s="478">
        <f t="shared" si="68"/>
        <v>0</v>
      </c>
      <c r="E999" s="478">
        <f t="shared" si="68"/>
        <v>0</v>
      </c>
      <c r="F999" s="478">
        <f t="shared" si="68"/>
        <v>0</v>
      </c>
      <c r="G999" s="479">
        <f t="shared" si="68"/>
        <v>0</v>
      </c>
    </row>
    <row r="1000" spans="1:7" s="74" customFormat="1" ht="10.5" customHeight="1">
      <c r="A1000" s="476"/>
      <c r="B1000" s="477" t="s">
        <v>610</v>
      </c>
      <c r="C1000" s="480">
        <f t="shared" si="68"/>
        <v>0</v>
      </c>
      <c r="D1000" s="480">
        <f t="shared" si="68"/>
        <v>0</v>
      </c>
      <c r="E1000" s="480">
        <f t="shared" si="68"/>
        <v>0</v>
      </c>
      <c r="F1000" s="480">
        <f t="shared" si="68"/>
        <v>0</v>
      </c>
      <c r="G1000" s="481">
        <f t="shared" si="68"/>
        <v>0</v>
      </c>
    </row>
    <row r="1001" spans="1:7" s="74" customFormat="1" ht="10.5" customHeight="1">
      <c r="A1001" s="476"/>
      <c r="B1001" s="477" t="s">
        <v>611</v>
      </c>
      <c r="C1001" s="480">
        <f>SUM(C999:C1000)</f>
        <v>0</v>
      </c>
      <c r="D1001" s="480">
        <f>SUM(D999:D1000)</f>
        <v>0</v>
      </c>
      <c r="E1001" s="480">
        <f>SUM(E999:E1000)</f>
        <v>0</v>
      </c>
      <c r="F1001" s="480">
        <f>SUM(F999:F1000)</f>
        <v>0</v>
      </c>
      <c r="G1001" s="481">
        <f>SUM(G999:G1000)</f>
        <v>0</v>
      </c>
    </row>
    <row r="1002" spans="1:7" s="74" customFormat="1" ht="10.5" customHeight="1">
      <c r="A1002" s="482" t="s">
        <v>197</v>
      </c>
      <c r="B1002" s="477" t="s">
        <v>612</v>
      </c>
      <c r="C1002" s="480">
        <f t="shared" ref="C1002:G1003" si="69">C1055+C1108</f>
        <v>0</v>
      </c>
      <c r="D1002" s="480">
        <f t="shared" si="69"/>
        <v>0</v>
      </c>
      <c r="E1002" s="480">
        <f t="shared" si="69"/>
        <v>0</v>
      </c>
      <c r="F1002" s="480">
        <f t="shared" si="69"/>
        <v>0</v>
      </c>
      <c r="G1002" s="481">
        <f t="shared" si="69"/>
        <v>0</v>
      </c>
    </row>
    <row r="1003" spans="1:7" s="74" customFormat="1" ht="10.5" customHeight="1">
      <c r="A1003" s="483" t="s">
        <v>537</v>
      </c>
      <c r="B1003" s="477" t="s">
        <v>613</v>
      </c>
      <c r="C1003" s="480">
        <f t="shared" si="69"/>
        <v>0</v>
      </c>
      <c r="D1003" s="480">
        <f t="shared" si="69"/>
        <v>0</v>
      </c>
      <c r="E1003" s="480">
        <f t="shared" si="69"/>
        <v>0</v>
      </c>
      <c r="F1003" s="480">
        <f t="shared" si="69"/>
        <v>0</v>
      </c>
      <c r="G1003" s="481">
        <f t="shared" si="69"/>
        <v>0</v>
      </c>
    </row>
    <row r="1004" spans="1:7" s="74" customFormat="1" ht="10.5" customHeight="1">
      <c r="A1004" s="476"/>
      <c r="B1004" s="477" t="s">
        <v>614</v>
      </c>
      <c r="C1004" s="480">
        <f>SUM(C1002:C1003)</f>
        <v>0</v>
      </c>
      <c r="D1004" s="480">
        <f>SUM(D1002:D1003)</f>
        <v>0</v>
      </c>
      <c r="E1004" s="480">
        <f>SUM(E1002:E1003)</f>
        <v>0</v>
      </c>
      <c r="F1004" s="480">
        <f>SUM(F1002:F1003)</f>
        <v>0</v>
      </c>
      <c r="G1004" s="481">
        <f>SUM(G1002:G1003)</f>
        <v>0</v>
      </c>
    </row>
    <row r="1005" spans="1:7" s="74" customFormat="1" ht="10.5" customHeight="1">
      <c r="A1005" s="476"/>
      <c r="B1005" s="477" t="s">
        <v>615</v>
      </c>
      <c r="C1005" s="480">
        <f>C1001-C1004</f>
        <v>0</v>
      </c>
      <c r="D1005" s="480">
        <f>D1001-D1004</f>
        <v>0</v>
      </c>
      <c r="E1005" s="480">
        <f>E1001-E1004</f>
        <v>0</v>
      </c>
      <c r="F1005" s="480">
        <f>F1001-F1004</f>
        <v>0</v>
      </c>
      <c r="G1005" s="481">
        <f>G1001-G1004</f>
        <v>0</v>
      </c>
    </row>
    <row r="1006" spans="1:7" s="74" customFormat="1" ht="10.5" customHeight="1">
      <c r="A1006" s="476"/>
      <c r="B1006" s="477" t="s">
        <v>616</v>
      </c>
      <c r="C1006" s="480">
        <f>C1059+C1112</f>
        <v>0</v>
      </c>
      <c r="D1006" s="480">
        <f>D1059+D1112</f>
        <v>0</v>
      </c>
      <c r="E1006" s="480">
        <f>E1059+E1112</f>
        <v>0</v>
      </c>
      <c r="F1006" s="480">
        <f>F1059+F1112</f>
        <v>0</v>
      </c>
      <c r="G1006" s="481">
        <f>G1059+G1112</f>
        <v>0</v>
      </c>
    </row>
    <row r="1007" spans="1:7" s="74" customFormat="1" ht="10.5" customHeight="1" thickBot="1">
      <c r="A1007" s="487"/>
      <c r="B1007" s="488" t="s">
        <v>617</v>
      </c>
      <c r="C1007" s="489" t="e">
        <f>C1005/C1006</f>
        <v>#DIV/0!</v>
      </c>
      <c r="D1007" s="489" t="e">
        <f>D1005/D1006</f>
        <v>#DIV/0!</v>
      </c>
      <c r="E1007" s="489" t="e">
        <f>E1005/E1006</f>
        <v>#DIV/0!</v>
      </c>
      <c r="F1007" s="489" t="e">
        <f>F1005/F1006</f>
        <v>#DIV/0!</v>
      </c>
      <c r="G1007" s="490" t="e">
        <f>G1005/G1006</f>
        <v>#DIV/0!</v>
      </c>
    </row>
    <row r="1008" spans="1:7" ht="11.25" customHeight="1" thickTop="1">
      <c r="A1008" s="145" t="s">
        <v>490</v>
      </c>
      <c r="B1008" s="704" t="s">
        <v>603</v>
      </c>
      <c r="C1008" s="704"/>
      <c r="D1008" s="704"/>
      <c r="E1008" s="704"/>
      <c r="F1008" s="704"/>
      <c r="G1008" s="704"/>
    </row>
    <row r="1009" spans="1:7" ht="11.25" customHeight="1">
      <c r="A1009" s="145" t="s">
        <v>491</v>
      </c>
      <c r="B1009" s="125" t="s">
        <v>18</v>
      </c>
      <c r="D1009" s="146" t="s">
        <v>19</v>
      </c>
      <c r="E1009" s="72" t="s">
        <v>20</v>
      </c>
    </row>
    <row r="1010" spans="1:7" ht="18" customHeight="1">
      <c r="A1010" s="146" t="s">
        <v>604</v>
      </c>
    </row>
    <row r="1011" spans="1:7" ht="11.1" customHeight="1">
      <c r="B1011" s="146" t="s">
        <v>605</v>
      </c>
    </row>
    <row r="1012" spans="1:7" ht="15" customHeight="1" thickBot="1">
      <c r="A1012" s="317" t="s">
        <v>636</v>
      </c>
      <c r="B1012" s="126"/>
      <c r="C1012" s="317"/>
    </row>
    <row r="1013" spans="1:7" s="122" customFormat="1" ht="15.75" customHeight="1" thickTop="1">
      <c r="A1013" s="723" t="s">
        <v>607</v>
      </c>
      <c r="B1013" s="726" t="s">
        <v>557</v>
      </c>
      <c r="C1013" s="729" t="s">
        <v>558</v>
      </c>
      <c r="D1013" s="730"/>
      <c r="E1013" s="730"/>
      <c r="F1013" s="730"/>
      <c r="G1013" s="731"/>
    </row>
    <row r="1014" spans="1:7" s="122" customFormat="1" ht="11.1" customHeight="1">
      <c r="A1014" s="724"/>
      <c r="B1014" s="727"/>
      <c r="C1014" s="472" t="s">
        <v>197</v>
      </c>
      <c r="D1014" s="472" t="s">
        <v>197</v>
      </c>
      <c r="E1014" s="472" t="s">
        <v>197</v>
      </c>
      <c r="F1014" s="472" t="s">
        <v>197</v>
      </c>
      <c r="G1014" s="473" t="s">
        <v>197</v>
      </c>
    </row>
    <row r="1015" spans="1:7" s="122" customFormat="1" ht="11.1" customHeight="1">
      <c r="A1015" s="725"/>
      <c r="B1015" s="728"/>
      <c r="C1015" s="474" t="s">
        <v>608</v>
      </c>
      <c r="D1015" s="474" t="s">
        <v>608</v>
      </c>
      <c r="E1015" s="474" t="s">
        <v>608</v>
      </c>
      <c r="F1015" s="474" t="s">
        <v>608</v>
      </c>
      <c r="G1015" s="475" t="s">
        <v>608</v>
      </c>
    </row>
    <row r="1016" spans="1:7" s="74" customFormat="1" ht="10.5" customHeight="1">
      <c r="A1016" s="476"/>
      <c r="B1016" s="477" t="s">
        <v>609</v>
      </c>
      <c r="C1016" s="491">
        <v>0</v>
      </c>
      <c r="D1016" s="491">
        <v>0</v>
      </c>
      <c r="E1016" s="491">
        <v>0</v>
      </c>
      <c r="F1016" s="491">
        <v>0</v>
      </c>
      <c r="G1016" s="458">
        <v>0</v>
      </c>
    </row>
    <row r="1017" spans="1:7" s="74" customFormat="1" ht="10.5" customHeight="1">
      <c r="A1017" s="476"/>
      <c r="B1017" s="477" t="s">
        <v>610</v>
      </c>
      <c r="C1017" s="491">
        <v>0</v>
      </c>
      <c r="D1017" s="491">
        <v>0</v>
      </c>
      <c r="E1017" s="491">
        <v>0</v>
      </c>
      <c r="F1017" s="491">
        <v>0</v>
      </c>
      <c r="G1017" s="459">
        <v>0</v>
      </c>
    </row>
    <row r="1018" spans="1:7" s="74" customFormat="1" ht="10.5" customHeight="1">
      <c r="A1018" s="476"/>
      <c r="B1018" s="477" t="s">
        <v>611</v>
      </c>
      <c r="C1018" s="480">
        <f>SUM(C1016:C1017)</f>
        <v>0</v>
      </c>
      <c r="D1018" s="480">
        <f>SUM(D1016:D1017)</f>
        <v>0</v>
      </c>
      <c r="E1018" s="480">
        <f>SUM(E1016:E1017)</f>
        <v>0</v>
      </c>
      <c r="F1018" s="480">
        <f>SUM(F1016:F1017)</f>
        <v>0</v>
      </c>
      <c r="G1018" s="481">
        <f>SUM(G1016:G1017)</f>
        <v>0</v>
      </c>
    </row>
    <row r="1019" spans="1:7" s="74" customFormat="1" ht="10.5" customHeight="1">
      <c r="A1019" s="482" t="s">
        <v>197</v>
      </c>
      <c r="B1019" s="477" t="s">
        <v>612</v>
      </c>
      <c r="C1019" s="491">
        <v>0</v>
      </c>
      <c r="D1019" s="491">
        <v>0</v>
      </c>
      <c r="E1019" s="491">
        <v>0</v>
      </c>
      <c r="F1019" s="491">
        <v>0</v>
      </c>
      <c r="G1019" s="459">
        <v>0</v>
      </c>
    </row>
    <row r="1020" spans="1:7" s="74" customFormat="1" ht="10.5" customHeight="1">
      <c r="A1020" s="483" t="s">
        <v>537</v>
      </c>
      <c r="B1020" s="477" t="s">
        <v>613</v>
      </c>
      <c r="C1020" s="491">
        <v>0</v>
      </c>
      <c r="D1020" s="491">
        <v>0</v>
      </c>
      <c r="E1020" s="491">
        <v>0</v>
      </c>
      <c r="F1020" s="491">
        <v>0</v>
      </c>
      <c r="G1020" s="459">
        <v>0</v>
      </c>
    </row>
    <row r="1021" spans="1:7" s="74" customFormat="1" ht="10.5" customHeight="1">
      <c r="A1021" s="476"/>
      <c r="B1021" s="477" t="s">
        <v>614</v>
      </c>
      <c r="C1021" s="480">
        <f>SUM(C1019:C1020)</f>
        <v>0</v>
      </c>
      <c r="D1021" s="480">
        <f>SUM(D1019:D1020)</f>
        <v>0</v>
      </c>
      <c r="E1021" s="480">
        <f>SUM(E1019:E1020)</f>
        <v>0</v>
      </c>
      <c r="F1021" s="480">
        <f>SUM(F1019:F1020)</f>
        <v>0</v>
      </c>
      <c r="G1021" s="481">
        <f>SUM(G1019:G1020)</f>
        <v>0</v>
      </c>
    </row>
    <row r="1022" spans="1:7" s="74" customFormat="1" ht="10.5" customHeight="1">
      <c r="A1022" s="476"/>
      <c r="B1022" s="477" t="s">
        <v>615</v>
      </c>
      <c r="C1022" s="480">
        <f>C1018-C1021</f>
        <v>0</v>
      </c>
      <c r="D1022" s="480">
        <f>D1018-D1021</f>
        <v>0</v>
      </c>
      <c r="E1022" s="480">
        <f>E1018-E1021</f>
        <v>0</v>
      </c>
      <c r="F1022" s="480">
        <f>F1018-F1021</f>
        <v>0</v>
      </c>
      <c r="G1022" s="481">
        <f>G1018-G1021</f>
        <v>0</v>
      </c>
    </row>
    <row r="1023" spans="1:7" s="74" customFormat="1" ht="10.5" customHeight="1">
      <c r="A1023" s="476"/>
      <c r="B1023" s="477" t="s">
        <v>616</v>
      </c>
      <c r="C1023" s="491">
        <v>0</v>
      </c>
      <c r="D1023" s="491">
        <v>0</v>
      </c>
      <c r="E1023" s="491">
        <v>0</v>
      </c>
      <c r="F1023" s="491">
        <v>0</v>
      </c>
      <c r="G1023" s="459">
        <v>0</v>
      </c>
    </row>
    <row r="1024" spans="1:7" s="74" customFormat="1" ht="10.5" customHeight="1">
      <c r="A1024" s="484"/>
      <c r="B1024" s="368" t="s">
        <v>617</v>
      </c>
      <c r="C1024" s="485" t="e">
        <f>C1022/C1023</f>
        <v>#DIV/0!</v>
      </c>
      <c r="D1024" s="485" t="e">
        <f>D1022/D1023</f>
        <v>#DIV/0!</v>
      </c>
      <c r="E1024" s="485" t="e">
        <f>E1022/E1023</f>
        <v>#DIV/0!</v>
      </c>
      <c r="F1024" s="485" t="e">
        <f>F1022/F1023</f>
        <v>#DIV/0!</v>
      </c>
      <c r="G1024" s="486" t="e">
        <f>G1022/G1023</f>
        <v>#DIV/0!</v>
      </c>
    </row>
    <row r="1025" spans="1:7" s="74" customFormat="1" ht="10.5" customHeight="1">
      <c r="A1025" s="476"/>
      <c r="B1025" s="477" t="s">
        <v>609</v>
      </c>
      <c r="C1025" s="491">
        <v>0</v>
      </c>
      <c r="D1025" s="491">
        <v>0</v>
      </c>
      <c r="E1025" s="491">
        <v>0</v>
      </c>
      <c r="F1025" s="491">
        <v>0</v>
      </c>
      <c r="G1025" s="458">
        <v>0</v>
      </c>
    </row>
    <row r="1026" spans="1:7" s="74" customFormat="1" ht="10.5" customHeight="1">
      <c r="A1026" s="476"/>
      <c r="B1026" s="477" t="s">
        <v>610</v>
      </c>
      <c r="C1026" s="491">
        <v>0</v>
      </c>
      <c r="D1026" s="491">
        <v>0</v>
      </c>
      <c r="E1026" s="491">
        <v>0</v>
      </c>
      <c r="F1026" s="491">
        <v>0</v>
      </c>
      <c r="G1026" s="459">
        <v>0</v>
      </c>
    </row>
    <row r="1027" spans="1:7" s="74" customFormat="1" ht="10.5" customHeight="1">
      <c r="A1027" s="476"/>
      <c r="B1027" s="477" t="s">
        <v>611</v>
      </c>
      <c r="C1027" s="480">
        <f>SUM(C1025:C1026)</f>
        <v>0</v>
      </c>
      <c r="D1027" s="480">
        <f>SUM(D1025:D1026)</f>
        <v>0</v>
      </c>
      <c r="E1027" s="480">
        <f>SUM(E1025:E1026)</f>
        <v>0</v>
      </c>
      <c r="F1027" s="480">
        <f>SUM(F1025:F1026)</f>
        <v>0</v>
      </c>
      <c r="G1027" s="481">
        <f>SUM(G1025:G1026)</f>
        <v>0</v>
      </c>
    </row>
    <row r="1028" spans="1:7" s="74" customFormat="1" ht="10.5" customHeight="1">
      <c r="A1028" s="482" t="s">
        <v>197</v>
      </c>
      <c r="B1028" s="477" t="s">
        <v>612</v>
      </c>
      <c r="C1028" s="491">
        <v>0</v>
      </c>
      <c r="D1028" s="491">
        <v>0</v>
      </c>
      <c r="E1028" s="491">
        <v>0</v>
      </c>
      <c r="F1028" s="491">
        <v>0</v>
      </c>
      <c r="G1028" s="459">
        <v>0</v>
      </c>
    </row>
    <row r="1029" spans="1:7" s="74" customFormat="1" ht="10.5" customHeight="1">
      <c r="A1029" s="483" t="s">
        <v>537</v>
      </c>
      <c r="B1029" s="477" t="s">
        <v>613</v>
      </c>
      <c r="C1029" s="491">
        <v>0</v>
      </c>
      <c r="D1029" s="491">
        <v>0</v>
      </c>
      <c r="E1029" s="491">
        <v>0</v>
      </c>
      <c r="F1029" s="491">
        <v>0</v>
      </c>
      <c r="G1029" s="459">
        <v>0</v>
      </c>
    </row>
    <row r="1030" spans="1:7" s="74" customFormat="1" ht="10.5" customHeight="1">
      <c r="A1030" s="476"/>
      <c r="B1030" s="477" t="s">
        <v>614</v>
      </c>
      <c r="C1030" s="480">
        <f>SUM(C1028:C1029)</f>
        <v>0</v>
      </c>
      <c r="D1030" s="480">
        <f>SUM(D1028:D1029)</f>
        <v>0</v>
      </c>
      <c r="E1030" s="480">
        <f>SUM(E1028:E1029)</f>
        <v>0</v>
      </c>
      <c r="F1030" s="480">
        <f>SUM(F1028:F1029)</f>
        <v>0</v>
      </c>
      <c r="G1030" s="481">
        <f>SUM(G1028:G1029)</f>
        <v>0</v>
      </c>
    </row>
    <row r="1031" spans="1:7" s="74" customFormat="1" ht="10.5" customHeight="1">
      <c r="A1031" s="476"/>
      <c r="B1031" s="477" t="s">
        <v>615</v>
      </c>
      <c r="C1031" s="480">
        <f>C1027-C1030</f>
        <v>0</v>
      </c>
      <c r="D1031" s="480">
        <f>D1027-D1030</f>
        <v>0</v>
      </c>
      <c r="E1031" s="480">
        <f>E1027-E1030</f>
        <v>0</v>
      </c>
      <c r="F1031" s="480">
        <f>F1027-F1030</f>
        <v>0</v>
      </c>
      <c r="G1031" s="481">
        <f>G1027-G1030</f>
        <v>0</v>
      </c>
    </row>
    <row r="1032" spans="1:7" s="74" customFormat="1" ht="10.5" customHeight="1">
      <c r="A1032" s="476"/>
      <c r="B1032" s="477" t="s">
        <v>616</v>
      </c>
      <c r="C1032" s="491">
        <v>0</v>
      </c>
      <c r="D1032" s="491">
        <v>0</v>
      </c>
      <c r="E1032" s="491">
        <v>0</v>
      </c>
      <c r="F1032" s="491">
        <v>0</v>
      </c>
      <c r="G1032" s="459">
        <v>0</v>
      </c>
    </row>
    <row r="1033" spans="1:7" s="74" customFormat="1" ht="10.5" customHeight="1">
      <c r="A1033" s="484"/>
      <c r="B1033" s="368" t="s">
        <v>617</v>
      </c>
      <c r="C1033" s="485" t="e">
        <f>C1031/C1032</f>
        <v>#DIV/0!</v>
      </c>
      <c r="D1033" s="485" t="e">
        <f>D1031/D1032</f>
        <v>#DIV/0!</v>
      </c>
      <c r="E1033" s="485" t="e">
        <f>E1031/E1032</f>
        <v>#DIV/0!</v>
      </c>
      <c r="F1033" s="485" t="e">
        <f>F1031/F1032</f>
        <v>#DIV/0!</v>
      </c>
      <c r="G1033" s="486" t="e">
        <f>G1031/G1032</f>
        <v>#DIV/0!</v>
      </c>
    </row>
    <row r="1034" spans="1:7" s="74" customFormat="1" ht="10.5" customHeight="1">
      <c r="A1034" s="476"/>
      <c r="B1034" s="477" t="s">
        <v>609</v>
      </c>
      <c r="C1034" s="491">
        <v>0</v>
      </c>
      <c r="D1034" s="491">
        <v>0</v>
      </c>
      <c r="E1034" s="491">
        <v>0</v>
      </c>
      <c r="F1034" s="491">
        <v>0</v>
      </c>
      <c r="G1034" s="458">
        <v>0</v>
      </c>
    </row>
    <row r="1035" spans="1:7" s="74" customFormat="1" ht="10.5" customHeight="1">
      <c r="A1035" s="476"/>
      <c r="B1035" s="477" t="s">
        <v>610</v>
      </c>
      <c r="C1035" s="491">
        <v>0</v>
      </c>
      <c r="D1035" s="491">
        <v>0</v>
      </c>
      <c r="E1035" s="491">
        <v>0</v>
      </c>
      <c r="F1035" s="491">
        <v>0</v>
      </c>
      <c r="G1035" s="459">
        <v>0</v>
      </c>
    </row>
    <row r="1036" spans="1:7" s="74" customFormat="1" ht="10.5" customHeight="1">
      <c r="A1036" s="476"/>
      <c r="B1036" s="477" t="s">
        <v>611</v>
      </c>
      <c r="C1036" s="480">
        <f>SUM(C1034:C1035)</f>
        <v>0</v>
      </c>
      <c r="D1036" s="480">
        <f>SUM(D1034:D1035)</f>
        <v>0</v>
      </c>
      <c r="E1036" s="480">
        <f>SUM(E1034:E1035)</f>
        <v>0</v>
      </c>
      <c r="F1036" s="480">
        <f>SUM(F1034:F1035)</f>
        <v>0</v>
      </c>
      <c r="G1036" s="481">
        <f>SUM(G1034:G1035)</f>
        <v>0</v>
      </c>
    </row>
    <row r="1037" spans="1:7" s="74" customFormat="1" ht="10.5" customHeight="1">
      <c r="A1037" s="482" t="s">
        <v>197</v>
      </c>
      <c r="B1037" s="477" t="s">
        <v>612</v>
      </c>
      <c r="C1037" s="491">
        <v>0</v>
      </c>
      <c r="D1037" s="491">
        <v>0</v>
      </c>
      <c r="E1037" s="491">
        <v>0</v>
      </c>
      <c r="F1037" s="491">
        <v>0</v>
      </c>
      <c r="G1037" s="459">
        <v>0</v>
      </c>
    </row>
    <row r="1038" spans="1:7" s="74" customFormat="1" ht="10.5" customHeight="1">
      <c r="A1038" s="483" t="s">
        <v>537</v>
      </c>
      <c r="B1038" s="477" t="s">
        <v>613</v>
      </c>
      <c r="C1038" s="491">
        <v>0</v>
      </c>
      <c r="D1038" s="491">
        <v>0</v>
      </c>
      <c r="E1038" s="491">
        <v>0</v>
      </c>
      <c r="F1038" s="491">
        <v>0</v>
      </c>
      <c r="G1038" s="459">
        <v>0</v>
      </c>
    </row>
    <row r="1039" spans="1:7" s="74" customFormat="1" ht="10.5" customHeight="1">
      <c r="A1039" s="476"/>
      <c r="B1039" s="477" t="s">
        <v>614</v>
      </c>
      <c r="C1039" s="480">
        <f>SUM(C1037:C1038)</f>
        <v>0</v>
      </c>
      <c r="D1039" s="480">
        <f>SUM(D1037:D1038)</f>
        <v>0</v>
      </c>
      <c r="E1039" s="480">
        <f>SUM(E1037:E1038)</f>
        <v>0</v>
      </c>
      <c r="F1039" s="480">
        <f>SUM(F1037:F1038)</f>
        <v>0</v>
      </c>
      <c r="G1039" s="481">
        <f>SUM(G1037:G1038)</f>
        <v>0</v>
      </c>
    </row>
    <row r="1040" spans="1:7" s="74" customFormat="1" ht="10.5" customHeight="1">
      <c r="A1040" s="476"/>
      <c r="B1040" s="477" t="s">
        <v>615</v>
      </c>
      <c r="C1040" s="480">
        <f>C1036-C1039</f>
        <v>0</v>
      </c>
      <c r="D1040" s="480">
        <f>D1036-D1039</f>
        <v>0</v>
      </c>
      <c r="E1040" s="480">
        <f>E1036-E1039</f>
        <v>0</v>
      </c>
      <c r="F1040" s="480">
        <f>F1036-F1039</f>
        <v>0</v>
      </c>
      <c r="G1040" s="481">
        <f>G1036-G1039</f>
        <v>0</v>
      </c>
    </row>
    <row r="1041" spans="1:7" s="74" customFormat="1" ht="10.5" customHeight="1">
      <c r="A1041" s="476"/>
      <c r="B1041" s="477" t="s">
        <v>616</v>
      </c>
      <c r="C1041" s="491">
        <v>0</v>
      </c>
      <c r="D1041" s="491">
        <v>0</v>
      </c>
      <c r="E1041" s="491">
        <v>0</v>
      </c>
      <c r="F1041" s="491">
        <v>0</v>
      </c>
      <c r="G1041" s="459">
        <v>0</v>
      </c>
    </row>
    <row r="1042" spans="1:7" s="74" customFormat="1" ht="10.5" customHeight="1">
      <c r="A1042" s="484"/>
      <c r="B1042" s="368" t="s">
        <v>617</v>
      </c>
      <c r="C1042" s="485" t="e">
        <f>C1040/C1041</f>
        <v>#DIV/0!</v>
      </c>
      <c r="D1042" s="485" t="e">
        <f>D1040/D1041</f>
        <v>#DIV/0!</v>
      </c>
      <c r="E1042" s="485" t="e">
        <f>E1040/E1041</f>
        <v>#DIV/0!</v>
      </c>
      <c r="F1042" s="485" t="e">
        <f>F1040/F1041</f>
        <v>#DIV/0!</v>
      </c>
      <c r="G1042" s="486" t="e">
        <f>G1040/G1041</f>
        <v>#DIV/0!</v>
      </c>
    </row>
    <row r="1043" spans="1:7" s="74" customFormat="1" ht="10.5" customHeight="1">
      <c r="A1043" s="476"/>
      <c r="B1043" s="477" t="s">
        <v>609</v>
      </c>
      <c r="C1043" s="491">
        <v>0</v>
      </c>
      <c r="D1043" s="491">
        <v>0</v>
      </c>
      <c r="E1043" s="491">
        <v>0</v>
      </c>
      <c r="F1043" s="491">
        <v>0</v>
      </c>
      <c r="G1043" s="458">
        <v>0</v>
      </c>
    </row>
    <row r="1044" spans="1:7" s="74" customFormat="1" ht="10.5" customHeight="1">
      <c r="A1044" s="476"/>
      <c r="B1044" s="477" t="s">
        <v>610</v>
      </c>
      <c r="C1044" s="491">
        <v>0</v>
      </c>
      <c r="D1044" s="491">
        <v>0</v>
      </c>
      <c r="E1044" s="491">
        <v>0</v>
      </c>
      <c r="F1044" s="491">
        <v>0</v>
      </c>
      <c r="G1044" s="459">
        <v>0</v>
      </c>
    </row>
    <row r="1045" spans="1:7" s="74" customFormat="1" ht="10.5" customHeight="1">
      <c r="A1045" s="476"/>
      <c r="B1045" s="477" t="s">
        <v>611</v>
      </c>
      <c r="C1045" s="480">
        <f>SUM(C1043:C1044)</f>
        <v>0</v>
      </c>
      <c r="D1045" s="480">
        <f>SUM(D1043:D1044)</f>
        <v>0</v>
      </c>
      <c r="E1045" s="480">
        <f>SUM(E1043:E1044)</f>
        <v>0</v>
      </c>
      <c r="F1045" s="480">
        <f>SUM(F1043:F1044)</f>
        <v>0</v>
      </c>
      <c r="G1045" s="481">
        <f>SUM(G1043:G1044)</f>
        <v>0</v>
      </c>
    </row>
    <row r="1046" spans="1:7" s="74" customFormat="1" ht="10.5" customHeight="1">
      <c r="A1046" s="482" t="s">
        <v>197</v>
      </c>
      <c r="B1046" s="477" t="s">
        <v>612</v>
      </c>
      <c r="C1046" s="491">
        <v>0</v>
      </c>
      <c r="D1046" s="491">
        <v>0</v>
      </c>
      <c r="E1046" s="491">
        <v>0</v>
      </c>
      <c r="F1046" s="491">
        <v>0</v>
      </c>
      <c r="G1046" s="459">
        <v>0</v>
      </c>
    </row>
    <row r="1047" spans="1:7" s="74" customFormat="1" ht="10.5" customHeight="1">
      <c r="A1047" s="483" t="s">
        <v>537</v>
      </c>
      <c r="B1047" s="477" t="s">
        <v>613</v>
      </c>
      <c r="C1047" s="491">
        <v>0</v>
      </c>
      <c r="D1047" s="491">
        <v>0</v>
      </c>
      <c r="E1047" s="491">
        <v>0</v>
      </c>
      <c r="F1047" s="491">
        <v>0</v>
      </c>
      <c r="G1047" s="459">
        <v>0</v>
      </c>
    </row>
    <row r="1048" spans="1:7" s="74" customFormat="1" ht="10.5" customHeight="1">
      <c r="A1048" s="476"/>
      <c r="B1048" s="477" t="s">
        <v>614</v>
      </c>
      <c r="C1048" s="480">
        <f>SUM(C1046:C1047)</f>
        <v>0</v>
      </c>
      <c r="D1048" s="480">
        <f>SUM(D1046:D1047)</f>
        <v>0</v>
      </c>
      <c r="E1048" s="480">
        <f>SUM(E1046:E1047)</f>
        <v>0</v>
      </c>
      <c r="F1048" s="480">
        <f>SUM(F1046:F1047)</f>
        <v>0</v>
      </c>
      <c r="G1048" s="481">
        <f>SUM(G1046:G1047)</f>
        <v>0</v>
      </c>
    </row>
    <row r="1049" spans="1:7" s="74" customFormat="1" ht="10.5" customHeight="1">
      <c r="A1049" s="476"/>
      <c r="B1049" s="477" t="s">
        <v>615</v>
      </c>
      <c r="C1049" s="480">
        <f>C1045-C1048</f>
        <v>0</v>
      </c>
      <c r="D1049" s="480">
        <f>D1045-D1048</f>
        <v>0</v>
      </c>
      <c r="E1049" s="480">
        <f>E1045-E1048</f>
        <v>0</v>
      </c>
      <c r="F1049" s="480">
        <f>F1045-F1048</f>
        <v>0</v>
      </c>
      <c r="G1049" s="481">
        <f>G1045-G1048</f>
        <v>0</v>
      </c>
    </row>
    <row r="1050" spans="1:7" s="74" customFormat="1" ht="10.5" customHeight="1">
      <c r="A1050" s="476"/>
      <c r="B1050" s="477" t="s">
        <v>616</v>
      </c>
      <c r="C1050" s="491">
        <v>0</v>
      </c>
      <c r="D1050" s="491">
        <v>0</v>
      </c>
      <c r="E1050" s="491">
        <v>0</v>
      </c>
      <c r="F1050" s="491">
        <v>0</v>
      </c>
      <c r="G1050" s="459">
        <v>0</v>
      </c>
    </row>
    <row r="1051" spans="1:7" s="74" customFormat="1" ht="10.5" customHeight="1">
      <c r="A1051" s="484"/>
      <c r="B1051" s="368" t="s">
        <v>617</v>
      </c>
      <c r="C1051" s="485" t="e">
        <f>C1049/C1050</f>
        <v>#DIV/0!</v>
      </c>
      <c r="D1051" s="485" t="e">
        <f>D1049/D1050</f>
        <v>#DIV/0!</v>
      </c>
      <c r="E1051" s="485" t="e">
        <f>E1049/E1050</f>
        <v>#DIV/0!</v>
      </c>
      <c r="F1051" s="485" t="e">
        <f>F1049/F1050</f>
        <v>#DIV/0!</v>
      </c>
      <c r="G1051" s="486" t="e">
        <f>G1049/G1050</f>
        <v>#DIV/0!</v>
      </c>
    </row>
    <row r="1052" spans="1:7" s="74" customFormat="1" ht="10.5" customHeight="1">
      <c r="A1052" s="476"/>
      <c r="B1052" s="477" t="s">
        <v>609</v>
      </c>
      <c r="C1052" s="491">
        <v>0</v>
      </c>
      <c r="D1052" s="491">
        <v>0</v>
      </c>
      <c r="E1052" s="491">
        <v>0</v>
      </c>
      <c r="F1052" s="491">
        <v>0</v>
      </c>
      <c r="G1052" s="458">
        <v>0</v>
      </c>
    </row>
    <row r="1053" spans="1:7" s="74" customFormat="1" ht="10.5" customHeight="1">
      <c r="A1053" s="476"/>
      <c r="B1053" s="477" t="s">
        <v>610</v>
      </c>
      <c r="C1053" s="491">
        <v>0</v>
      </c>
      <c r="D1053" s="491">
        <v>0</v>
      </c>
      <c r="E1053" s="491">
        <v>0</v>
      </c>
      <c r="F1053" s="491">
        <v>0</v>
      </c>
      <c r="G1053" s="459">
        <v>0</v>
      </c>
    </row>
    <row r="1054" spans="1:7" s="74" customFormat="1" ht="10.5" customHeight="1">
      <c r="A1054" s="476"/>
      <c r="B1054" s="477" t="s">
        <v>611</v>
      </c>
      <c r="C1054" s="480">
        <f>SUM(C1052:C1053)</f>
        <v>0</v>
      </c>
      <c r="D1054" s="480">
        <f>SUM(D1052:D1053)</f>
        <v>0</v>
      </c>
      <c r="E1054" s="480">
        <f>SUM(E1052:E1053)</f>
        <v>0</v>
      </c>
      <c r="F1054" s="480">
        <f>SUM(F1052:F1053)</f>
        <v>0</v>
      </c>
      <c r="G1054" s="481">
        <f>SUM(G1052:G1053)</f>
        <v>0</v>
      </c>
    </row>
    <row r="1055" spans="1:7" s="74" customFormat="1" ht="10.5" customHeight="1">
      <c r="A1055" s="482" t="s">
        <v>197</v>
      </c>
      <c r="B1055" s="477" t="s">
        <v>612</v>
      </c>
      <c r="C1055" s="491">
        <v>0</v>
      </c>
      <c r="D1055" s="491">
        <v>0</v>
      </c>
      <c r="E1055" s="491">
        <v>0</v>
      </c>
      <c r="F1055" s="491">
        <v>0</v>
      </c>
      <c r="G1055" s="459">
        <v>0</v>
      </c>
    </row>
    <row r="1056" spans="1:7" s="74" customFormat="1" ht="10.5" customHeight="1">
      <c r="A1056" s="483" t="s">
        <v>537</v>
      </c>
      <c r="B1056" s="477" t="s">
        <v>613</v>
      </c>
      <c r="C1056" s="491">
        <v>0</v>
      </c>
      <c r="D1056" s="491">
        <v>0</v>
      </c>
      <c r="E1056" s="491">
        <v>0</v>
      </c>
      <c r="F1056" s="491">
        <v>0</v>
      </c>
      <c r="G1056" s="459">
        <v>0</v>
      </c>
    </row>
    <row r="1057" spans="1:7" s="74" customFormat="1" ht="10.5" customHeight="1">
      <c r="A1057" s="476"/>
      <c r="B1057" s="477" t="s">
        <v>614</v>
      </c>
      <c r="C1057" s="480">
        <f>SUM(C1055:C1056)</f>
        <v>0</v>
      </c>
      <c r="D1057" s="480">
        <f>SUM(D1055:D1056)</f>
        <v>0</v>
      </c>
      <c r="E1057" s="480">
        <f>SUM(E1055:E1056)</f>
        <v>0</v>
      </c>
      <c r="F1057" s="480">
        <f>SUM(F1055:F1056)</f>
        <v>0</v>
      </c>
      <c r="G1057" s="481">
        <f>SUM(G1055:G1056)</f>
        <v>0</v>
      </c>
    </row>
    <row r="1058" spans="1:7" s="74" customFormat="1" ht="10.5" customHeight="1">
      <c r="A1058" s="476"/>
      <c r="B1058" s="477" t="s">
        <v>615</v>
      </c>
      <c r="C1058" s="480">
        <f>C1054-C1057</f>
        <v>0</v>
      </c>
      <c r="D1058" s="480">
        <f>D1054-D1057</f>
        <v>0</v>
      </c>
      <c r="E1058" s="480">
        <f>E1054-E1057</f>
        <v>0</v>
      </c>
      <c r="F1058" s="480">
        <f>F1054-F1057</f>
        <v>0</v>
      </c>
      <c r="G1058" s="481">
        <f>G1054-G1057</f>
        <v>0</v>
      </c>
    </row>
    <row r="1059" spans="1:7" s="74" customFormat="1" ht="10.5" customHeight="1">
      <c r="A1059" s="476"/>
      <c r="B1059" s="477" t="s">
        <v>616</v>
      </c>
      <c r="C1059" s="491">
        <v>0</v>
      </c>
      <c r="D1059" s="491">
        <v>0</v>
      </c>
      <c r="E1059" s="491">
        <v>0</v>
      </c>
      <c r="F1059" s="491">
        <v>0</v>
      </c>
      <c r="G1059" s="459">
        <v>0</v>
      </c>
    </row>
    <row r="1060" spans="1:7" s="74" customFormat="1" ht="10.5" customHeight="1" thickBot="1">
      <c r="A1060" s="487"/>
      <c r="B1060" s="488" t="s">
        <v>617</v>
      </c>
      <c r="C1060" s="489" t="e">
        <f>C1058/C1059</f>
        <v>#DIV/0!</v>
      </c>
      <c r="D1060" s="489" t="e">
        <f>D1058/D1059</f>
        <v>#DIV/0!</v>
      </c>
      <c r="E1060" s="489" t="e">
        <f>E1058/E1059</f>
        <v>#DIV/0!</v>
      </c>
      <c r="F1060" s="489" t="e">
        <f>F1058/F1059</f>
        <v>#DIV/0!</v>
      </c>
      <c r="G1060" s="490" t="e">
        <f>G1058/G1059</f>
        <v>#DIV/0!</v>
      </c>
    </row>
    <row r="1061" spans="1:7" ht="11.25" customHeight="1" thickTop="1">
      <c r="A1061" s="145" t="s">
        <v>490</v>
      </c>
      <c r="B1061" s="704" t="s">
        <v>603</v>
      </c>
      <c r="C1061" s="704"/>
      <c r="D1061" s="704"/>
      <c r="E1061" s="704"/>
      <c r="F1061" s="704"/>
      <c r="G1061" s="704"/>
    </row>
    <row r="1062" spans="1:7" ht="11.25" customHeight="1">
      <c r="A1062" s="145" t="s">
        <v>491</v>
      </c>
      <c r="B1062" s="125" t="s">
        <v>18</v>
      </c>
      <c r="D1062" s="146" t="s">
        <v>19</v>
      </c>
      <c r="E1062" s="72" t="s">
        <v>20</v>
      </c>
    </row>
    <row r="1063" spans="1:7" ht="18" customHeight="1">
      <c r="A1063" s="146" t="s">
        <v>604</v>
      </c>
    </row>
    <row r="1064" spans="1:7" ht="11.1" customHeight="1">
      <c r="B1064" s="146" t="s">
        <v>605</v>
      </c>
    </row>
    <row r="1065" spans="1:7" ht="15" thickBot="1">
      <c r="A1065" s="317" t="s">
        <v>637</v>
      </c>
      <c r="B1065" s="126"/>
      <c r="C1065" s="317"/>
    </row>
    <row r="1066" spans="1:7" ht="13.5" customHeight="1" thickTop="1">
      <c r="A1066" s="723" t="s">
        <v>607</v>
      </c>
      <c r="B1066" s="726" t="s">
        <v>557</v>
      </c>
      <c r="C1066" s="729" t="s">
        <v>558</v>
      </c>
      <c r="D1066" s="730"/>
      <c r="E1066" s="730"/>
      <c r="F1066" s="730"/>
      <c r="G1066" s="731"/>
    </row>
    <row r="1067" spans="1:7">
      <c r="A1067" s="724"/>
      <c r="B1067" s="727"/>
      <c r="C1067" s="472" t="s">
        <v>197</v>
      </c>
      <c r="D1067" s="472" t="s">
        <v>197</v>
      </c>
      <c r="E1067" s="472" t="s">
        <v>197</v>
      </c>
      <c r="F1067" s="472" t="s">
        <v>197</v>
      </c>
      <c r="G1067" s="473" t="s">
        <v>197</v>
      </c>
    </row>
    <row r="1068" spans="1:7">
      <c r="A1068" s="725"/>
      <c r="B1068" s="728"/>
      <c r="C1068" s="474" t="s">
        <v>608</v>
      </c>
      <c r="D1068" s="474" t="s">
        <v>608</v>
      </c>
      <c r="E1068" s="474" t="s">
        <v>608</v>
      </c>
      <c r="F1068" s="474" t="s">
        <v>608</v>
      </c>
      <c r="G1068" s="475" t="s">
        <v>608</v>
      </c>
    </row>
    <row r="1069" spans="1:7" ht="10.5" customHeight="1">
      <c r="A1069" s="476"/>
      <c r="B1069" s="477" t="s">
        <v>609</v>
      </c>
      <c r="C1069" s="491">
        <v>0</v>
      </c>
      <c r="D1069" s="491">
        <v>0</v>
      </c>
      <c r="E1069" s="491">
        <v>0</v>
      </c>
      <c r="F1069" s="491">
        <v>0</v>
      </c>
      <c r="G1069" s="458">
        <v>0</v>
      </c>
    </row>
    <row r="1070" spans="1:7" ht="10.5" customHeight="1">
      <c r="A1070" s="476"/>
      <c r="B1070" s="477" t="s">
        <v>610</v>
      </c>
      <c r="C1070" s="491">
        <v>0</v>
      </c>
      <c r="D1070" s="491">
        <v>0</v>
      </c>
      <c r="E1070" s="491">
        <v>0</v>
      </c>
      <c r="F1070" s="491">
        <v>0</v>
      </c>
      <c r="G1070" s="459">
        <v>0</v>
      </c>
    </row>
    <row r="1071" spans="1:7" ht="10.5" customHeight="1">
      <c r="A1071" s="476"/>
      <c r="B1071" s="477" t="s">
        <v>611</v>
      </c>
      <c r="C1071" s="480">
        <f>SUM(C1069:C1070)</f>
        <v>0</v>
      </c>
      <c r="D1071" s="480">
        <f>SUM(D1069:D1070)</f>
        <v>0</v>
      </c>
      <c r="E1071" s="480">
        <f>SUM(E1069:E1070)</f>
        <v>0</v>
      </c>
      <c r="F1071" s="480">
        <f>SUM(F1069:F1070)</f>
        <v>0</v>
      </c>
      <c r="G1071" s="481">
        <f>SUM(G1069:G1070)</f>
        <v>0</v>
      </c>
    </row>
    <row r="1072" spans="1:7" ht="10.5" customHeight="1">
      <c r="A1072" s="482" t="s">
        <v>197</v>
      </c>
      <c r="B1072" s="477" t="s">
        <v>612</v>
      </c>
      <c r="C1072" s="491">
        <v>0</v>
      </c>
      <c r="D1072" s="491">
        <v>0</v>
      </c>
      <c r="E1072" s="491">
        <v>0</v>
      </c>
      <c r="F1072" s="491">
        <v>0</v>
      </c>
      <c r="G1072" s="459">
        <v>0</v>
      </c>
    </row>
    <row r="1073" spans="1:7" ht="10.5" customHeight="1">
      <c r="A1073" s="483" t="s">
        <v>537</v>
      </c>
      <c r="B1073" s="477" t="s">
        <v>613</v>
      </c>
      <c r="C1073" s="491">
        <v>0</v>
      </c>
      <c r="D1073" s="491">
        <v>0</v>
      </c>
      <c r="E1073" s="491">
        <v>0</v>
      </c>
      <c r="F1073" s="491">
        <v>0</v>
      </c>
      <c r="G1073" s="459">
        <v>0</v>
      </c>
    </row>
    <row r="1074" spans="1:7" ht="10.5" customHeight="1">
      <c r="A1074" s="476"/>
      <c r="B1074" s="477" t="s">
        <v>614</v>
      </c>
      <c r="C1074" s="480">
        <f>SUM(C1072:C1073)</f>
        <v>0</v>
      </c>
      <c r="D1074" s="480">
        <f>SUM(D1072:D1073)</f>
        <v>0</v>
      </c>
      <c r="E1074" s="480">
        <f>SUM(E1072:E1073)</f>
        <v>0</v>
      </c>
      <c r="F1074" s="480">
        <f>SUM(F1072:F1073)</f>
        <v>0</v>
      </c>
      <c r="G1074" s="481">
        <f>SUM(G1072:G1073)</f>
        <v>0</v>
      </c>
    </row>
    <row r="1075" spans="1:7" ht="10.5" customHeight="1">
      <c r="A1075" s="476"/>
      <c r="B1075" s="477" t="s">
        <v>615</v>
      </c>
      <c r="C1075" s="480">
        <f>C1071-C1074</f>
        <v>0</v>
      </c>
      <c r="D1075" s="480">
        <f>D1071-D1074</f>
        <v>0</v>
      </c>
      <c r="E1075" s="480">
        <f>E1071-E1074</f>
        <v>0</v>
      </c>
      <c r="F1075" s="480">
        <f>F1071-F1074</f>
        <v>0</v>
      </c>
      <c r="G1075" s="481">
        <f>G1071-G1074</f>
        <v>0</v>
      </c>
    </row>
    <row r="1076" spans="1:7" ht="10.5" customHeight="1">
      <c r="A1076" s="476"/>
      <c r="B1076" s="477" t="s">
        <v>616</v>
      </c>
      <c r="C1076" s="491">
        <v>0</v>
      </c>
      <c r="D1076" s="491">
        <v>0</v>
      </c>
      <c r="E1076" s="491">
        <v>0</v>
      </c>
      <c r="F1076" s="491">
        <v>0</v>
      </c>
      <c r="G1076" s="459">
        <v>0</v>
      </c>
    </row>
    <row r="1077" spans="1:7" ht="10.5" customHeight="1">
      <c r="A1077" s="484"/>
      <c r="B1077" s="368" t="s">
        <v>617</v>
      </c>
      <c r="C1077" s="485" t="e">
        <f>C1075/C1076</f>
        <v>#DIV/0!</v>
      </c>
      <c r="D1077" s="485" t="e">
        <f>D1075/D1076</f>
        <v>#DIV/0!</v>
      </c>
      <c r="E1077" s="485" t="e">
        <f>E1075/E1076</f>
        <v>#DIV/0!</v>
      </c>
      <c r="F1077" s="485" t="e">
        <f>F1075/F1076</f>
        <v>#DIV/0!</v>
      </c>
      <c r="G1077" s="486" t="e">
        <f>G1075/G1076</f>
        <v>#DIV/0!</v>
      </c>
    </row>
    <row r="1078" spans="1:7" ht="10.5" customHeight="1">
      <c r="A1078" s="476"/>
      <c r="B1078" s="477" t="s">
        <v>609</v>
      </c>
      <c r="C1078" s="491">
        <v>0</v>
      </c>
      <c r="D1078" s="491">
        <v>0</v>
      </c>
      <c r="E1078" s="491">
        <v>0</v>
      </c>
      <c r="F1078" s="491">
        <v>0</v>
      </c>
      <c r="G1078" s="458">
        <v>0</v>
      </c>
    </row>
    <row r="1079" spans="1:7" ht="10.5" customHeight="1">
      <c r="A1079" s="476"/>
      <c r="B1079" s="477" t="s">
        <v>610</v>
      </c>
      <c r="C1079" s="491">
        <v>0</v>
      </c>
      <c r="D1079" s="491">
        <v>0</v>
      </c>
      <c r="E1079" s="491">
        <v>0</v>
      </c>
      <c r="F1079" s="491">
        <v>0</v>
      </c>
      <c r="G1079" s="459">
        <v>0</v>
      </c>
    </row>
    <row r="1080" spans="1:7" ht="10.5" customHeight="1">
      <c r="A1080" s="476"/>
      <c r="B1080" s="477" t="s">
        <v>611</v>
      </c>
      <c r="C1080" s="480">
        <f>SUM(C1078:C1079)</f>
        <v>0</v>
      </c>
      <c r="D1080" s="480">
        <f>SUM(D1078:D1079)</f>
        <v>0</v>
      </c>
      <c r="E1080" s="480">
        <f>SUM(E1078:E1079)</f>
        <v>0</v>
      </c>
      <c r="F1080" s="480">
        <f>SUM(F1078:F1079)</f>
        <v>0</v>
      </c>
      <c r="G1080" s="481">
        <f>SUM(G1078:G1079)</f>
        <v>0</v>
      </c>
    </row>
    <row r="1081" spans="1:7" ht="10.5" customHeight="1">
      <c r="A1081" s="482" t="s">
        <v>197</v>
      </c>
      <c r="B1081" s="477" t="s">
        <v>612</v>
      </c>
      <c r="C1081" s="491">
        <v>0</v>
      </c>
      <c r="D1081" s="491">
        <v>0</v>
      </c>
      <c r="E1081" s="491">
        <v>0</v>
      </c>
      <c r="F1081" s="491">
        <v>0</v>
      </c>
      <c r="G1081" s="459">
        <v>0</v>
      </c>
    </row>
    <row r="1082" spans="1:7" ht="10.5" customHeight="1">
      <c r="A1082" s="483" t="s">
        <v>537</v>
      </c>
      <c r="B1082" s="477" t="s">
        <v>613</v>
      </c>
      <c r="C1082" s="491">
        <v>0</v>
      </c>
      <c r="D1082" s="491">
        <v>0</v>
      </c>
      <c r="E1082" s="491">
        <v>0</v>
      </c>
      <c r="F1082" s="491">
        <v>0</v>
      </c>
      <c r="G1082" s="459">
        <v>0</v>
      </c>
    </row>
    <row r="1083" spans="1:7" ht="10.5" customHeight="1">
      <c r="A1083" s="476"/>
      <c r="B1083" s="477" t="s">
        <v>614</v>
      </c>
      <c r="C1083" s="480">
        <f>SUM(C1081:C1082)</f>
        <v>0</v>
      </c>
      <c r="D1083" s="480">
        <f>SUM(D1081:D1082)</f>
        <v>0</v>
      </c>
      <c r="E1083" s="480">
        <f>SUM(E1081:E1082)</f>
        <v>0</v>
      </c>
      <c r="F1083" s="480">
        <f>SUM(F1081:F1082)</f>
        <v>0</v>
      </c>
      <c r="G1083" s="481">
        <f>SUM(G1081:G1082)</f>
        <v>0</v>
      </c>
    </row>
    <row r="1084" spans="1:7" ht="10.5" customHeight="1">
      <c r="A1084" s="476"/>
      <c r="B1084" s="477" t="s">
        <v>615</v>
      </c>
      <c r="C1084" s="480">
        <f>C1080-C1083</f>
        <v>0</v>
      </c>
      <c r="D1084" s="480">
        <f>D1080-D1083</f>
        <v>0</v>
      </c>
      <c r="E1084" s="480">
        <f>E1080-E1083</f>
        <v>0</v>
      </c>
      <c r="F1084" s="480">
        <f>F1080-F1083</f>
        <v>0</v>
      </c>
      <c r="G1084" s="481">
        <f>G1080-G1083</f>
        <v>0</v>
      </c>
    </row>
    <row r="1085" spans="1:7" ht="10.5" customHeight="1">
      <c r="A1085" s="476"/>
      <c r="B1085" s="477" t="s">
        <v>616</v>
      </c>
      <c r="C1085" s="491">
        <v>0</v>
      </c>
      <c r="D1085" s="491">
        <v>0</v>
      </c>
      <c r="E1085" s="491">
        <v>0</v>
      </c>
      <c r="F1085" s="491">
        <v>0</v>
      </c>
      <c r="G1085" s="459">
        <v>0</v>
      </c>
    </row>
    <row r="1086" spans="1:7" ht="10.5" customHeight="1">
      <c r="A1086" s="484"/>
      <c r="B1086" s="368" t="s">
        <v>617</v>
      </c>
      <c r="C1086" s="485" t="e">
        <f>C1084/C1085</f>
        <v>#DIV/0!</v>
      </c>
      <c r="D1086" s="485" t="e">
        <f>D1084/D1085</f>
        <v>#DIV/0!</v>
      </c>
      <c r="E1086" s="485" t="e">
        <f>E1084/E1085</f>
        <v>#DIV/0!</v>
      </c>
      <c r="F1086" s="485" t="e">
        <f>F1084/F1085</f>
        <v>#DIV/0!</v>
      </c>
      <c r="G1086" s="486" t="e">
        <f>G1084/G1085</f>
        <v>#DIV/0!</v>
      </c>
    </row>
    <row r="1087" spans="1:7" ht="10.5" customHeight="1">
      <c r="A1087" s="476"/>
      <c r="B1087" s="477" t="s">
        <v>609</v>
      </c>
      <c r="C1087" s="491">
        <v>0</v>
      </c>
      <c r="D1087" s="491">
        <v>0</v>
      </c>
      <c r="E1087" s="491">
        <v>0</v>
      </c>
      <c r="F1087" s="491">
        <v>0</v>
      </c>
      <c r="G1087" s="458">
        <v>0</v>
      </c>
    </row>
    <row r="1088" spans="1:7" ht="10.5" customHeight="1">
      <c r="A1088" s="476"/>
      <c r="B1088" s="477" t="s">
        <v>610</v>
      </c>
      <c r="C1088" s="491">
        <v>0</v>
      </c>
      <c r="D1088" s="491">
        <v>0</v>
      </c>
      <c r="E1088" s="491">
        <v>0</v>
      </c>
      <c r="F1088" s="491">
        <v>0</v>
      </c>
      <c r="G1088" s="459">
        <v>0</v>
      </c>
    </row>
    <row r="1089" spans="1:7" ht="10.5" customHeight="1">
      <c r="A1089" s="476"/>
      <c r="B1089" s="477" t="s">
        <v>611</v>
      </c>
      <c r="C1089" s="480">
        <f>SUM(C1087:C1088)</f>
        <v>0</v>
      </c>
      <c r="D1089" s="480">
        <f>SUM(D1087:D1088)</f>
        <v>0</v>
      </c>
      <c r="E1089" s="480">
        <f>SUM(E1087:E1088)</f>
        <v>0</v>
      </c>
      <c r="F1089" s="480">
        <f>SUM(F1087:F1088)</f>
        <v>0</v>
      </c>
      <c r="G1089" s="481">
        <f>SUM(G1087:G1088)</f>
        <v>0</v>
      </c>
    </row>
    <row r="1090" spans="1:7" ht="10.5" customHeight="1">
      <c r="A1090" s="482" t="s">
        <v>197</v>
      </c>
      <c r="B1090" s="477" t="s">
        <v>612</v>
      </c>
      <c r="C1090" s="491">
        <v>0</v>
      </c>
      <c r="D1090" s="491">
        <v>0</v>
      </c>
      <c r="E1090" s="491">
        <v>0</v>
      </c>
      <c r="F1090" s="491">
        <v>0</v>
      </c>
      <c r="G1090" s="459">
        <v>0</v>
      </c>
    </row>
    <row r="1091" spans="1:7" ht="10.5" customHeight="1">
      <c r="A1091" s="483" t="s">
        <v>537</v>
      </c>
      <c r="B1091" s="477" t="s">
        <v>613</v>
      </c>
      <c r="C1091" s="491">
        <v>0</v>
      </c>
      <c r="D1091" s="491">
        <v>0</v>
      </c>
      <c r="E1091" s="491">
        <v>0</v>
      </c>
      <c r="F1091" s="491">
        <v>0</v>
      </c>
      <c r="G1091" s="459">
        <v>0</v>
      </c>
    </row>
    <row r="1092" spans="1:7" ht="10.5" customHeight="1">
      <c r="A1092" s="476"/>
      <c r="B1092" s="477" t="s">
        <v>614</v>
      </c>
      <c r="C1092" s="480">
        <f>SUM(C1090:C1091)</f>
        <v>0</v>
      </c>
      <c r="D1092" s="480">
        <f>SUM(D1090:D1091)</f>
        <v>0</v>
      </c>
      <c r="E1092" s="480">
        <f>SUM(E1090:E1091)</f>
        <v>0</v>
      </c>
      <c r="F1092" s="480">
        <f>SUM(F1090:F1091)</f>
        <v>0</v>
      </c>
      <c r="G1092" s="481">
        <f>SUM(G1090:G1091)</f>
        <v>0</v>
      </c>
    </row>
    <row r="1093" spans="1:7" ht="10.5" customHeight="1">
      <c r="A1093" s="476"/>
      <c r="B1093" s="477" t="s">
        <v>615</v>
      </c>
      <c r="C1093" s="480">
        <f>C1089-C1092</f>
        <v>0</v>
      </c>
      <c r="D1093" s="480">
        <f>D1089-D1092</f>
        <v>0</v>
      </c>
      <c r="E1093" s="480">
        <f>E1089-E1092</f>
        <v>0</v>
      </c>
      <c r="F1093" s="480">
        <f>F1089-F1092</f>
        <v>0</v>
      </c>
      <c r="G1093" s="481">
        <f>G1089-G1092</f>
        <v>0</v>
      </c>
    </row>
    <row r="1094" spans="1:7" ht="10.5" customHeight="1">
      <c r="A1094" s="476"/>
      <c r="B1094" s="477" t="s">
        <v>616</v>
      </c>
      <c r="C1094" s="491">
        <v>0</v>
      </c>
      <c r="D1094" s="491">
        <v>0</v>
      </c>
      <c r="E1094" s="491">
        <v>0</v>
      </c>
      <c r="F1094" s="491">
        <v>0</v>
      </c>
      <c r="G1094" s="459">
        <v>0</v>
      </c>
    </row>
    <row r="1095" spans="1:7" ht="10.5" customHeight="1">
      <c r="A1095" s="484"/>
      <c r="B1095" s="368" t="s">
        <v>617</v>
      </c>
      <c r="C1095" s="485" t="e">
        <f>C1093/C1094</f>
        <v>#DIV/0!</v>
      </c>
      <c r="D1095" s="485" t="e">
        <f>D1093/D1094</f>
        <v>#DIV/0!</v>
      </c>
      <c r="E1095" s="485" t="e">
        <f>E1093/E1094</f>
        <v>#DIV/0!</v>
      </c>
      <c r="F1095" s="485" t="e">
        <f>F1093/F1094</f>
        <v>#DIV/0!</v>
      </c>
      <c r="G1095" s="486" t="e">
        <f>G1093/G1094</f>
        <v>#DIV/0!</v>
      </c>
    </row>
    <row r="1096" spans="1:7" ht="10.5" customHeight="1">
      <c r="A1096" s="476"/>
      <c r="B1096" s="477" t="s">
        <v>609</v>
      </c>
      <c r="C1096" s="491">
        <v>0</v>
      </c>
      <c r="D1096" s="491">
        <v>0</v>
      </c>
      <c r="E1096" s="491">
        <v>0</v>
      </c>
      <c r="F1096" s="491">
        <v>0</v>
      </c>
      <c r="G1096" s="458">
        <v>0</v>
      </c>
    </row>
    <row r="1097" spans="1:7" ht="10.5" customHeight="1">
      <c r="A1097" s="476"/>
      <c r="B1097" s="477" t="s">
        <v>610</v>
      </c>
      <c r="C1097" s="491">
        <v>0</v>
      </c>
      <c r="D1097" s="491">
        <v>0</v>
      </c>
      <c r="E1097" s="491">
        <v>0</v>
      </c>
      <c r="F1097" s="491">
        <v>0</v>
      </c>
      <c r="G1097" s="459">
        <v>0</v>
      </c>
    </row>
    <row r="1098" spans="1:7" ht="10.5" customHeight="1">
      <c r="A1098" s="476"/>
      <c r="B1098" s="477" t="s">
        <v>611</v>
      </c>
      <c r="C1098" s="480">
        <f>SUM(C1096:C1097)</f>
        <v>0</v>
      </c>
      <c r="D1098" s="480">
        <f>SUM(D1096:D1097)</f>
        <v>0</v>
      </c>
      <c r="E1098" s="480">
        <f>SUM(E1096:E1097)</f>
        <v>0</v>
      </c>
      <c r="F1098" s="480">
        <f>SUM(F1096:F1097)</f>
        <v>0</v>
      </c>
      <c r="G1098" s="481">
        <f>SUM(G1096:G1097)</f>
        <v>0</v>
      </c>
    </row>
    <row r="1099" spans="1:7" ht="10.5" customHeight="1">
      <c r="A1099" s="482" t="s">
        <v>197</v>
      </c>
      <c r="B1099" s="477" t="s">
        <v>612</v>
      </c>
      <c r="C1099" s="491">
        <v>0</v>
      </c>
      <c r="D1099" s="491">
        <v>0</v>
      </c>
      <c r="E1099" s="491">
        <v>0</v>
      </c>
      <c r="F1099" s="491">
        <v>0</v>
      </c>
      <c r="G1099" s="459">
        <v>0</v>
      </c>
    </row>
    <row r="1100" spans="1:7" ht="10.5" customHeight="1">
      <c r="A1100" s="483" t="s">
        <v>537</v>
      </c>
      <c r="B1100" s="477" t="s">
        <v>613</v>
      </c>
      <c r="C1100" s="491">
        <v>0</v>
      </c>
      <c r="D1100" s="491">
        <v>0</v>
      </c>
      <c r="E1100" s="491">
        <v>0</v>
      </c>
      <c r="F1100" s="491">
        <v>0</v>
      </c>
      <c r="G1100" s="459">
        <v>0</v>
      </c>
    </row>
    <row r="1101" spans="1:7" ht="10.5" customHeight="1">
      <c r="A1101" s="476"/>
      <c r="B1101" s="477" t="s">
        <v>614</v>
      </c>
      <c r="C1101" s="480">
        <f>SUM(C1099:C1100)</f>
        <v>0</v>
      </c>
      <c r="D1101" s="480">
        <f>SUM(D1099:D1100)</f>
        <v>0</v>
      </c>
      <c r="E1101" s="480">
        <f>SUM(E1099:E1100)</f>
        <v>0</v>
      </c>
      <c r="F1101" s="480">
        <f>SUM(F1099:F1100)</f>
        <v>0</v>
      </c>
      <c r="G1101" s="481">
        <f>SUM(G1099:G1100)</f>
        <v>0</v>
      </c>
    </row>
    <row r="1102" spans="1:7" ht="10.5" customHeight="1">
      <c r="A1102" s="476"/>
      <c r="B1102" s="477" t="s">
        <v>615</v>
      </c>
      <c r="C1102" s="480">
        <f>C1098-C1101</f>
        <v>0</v>
      </c>
      <c r="D1102" s="480">
        <f>D1098-D1101</f>
        <v>0</v>
      </c>
      <c r="E1102" s="480">
        <f>E1098-E1101</f>
        <v>0</v>
      </c>
      <c r="F1102" s="480">
        <f>F1098-F1101</f>
        <v>0</v>
      </c>
      <c r="G1102" s="481">
        <f>G1098-G1101</f>
        <v>0</v>
      </c>
    </row>
    <row r="1103" spans="1:7" ht="10.5" customHeight="1">
      <c r="A1103" s="476"/>
      <c r="B1103" s="477" t="s">
        <v>616</v>
      </c>
      <c r="C1103" s="491">
        <v>0</v>
      </c>
      <c r="D1103" s="491">
        <v>0</v>
      </c>
      <c r="E1103" s="491">
        <v>0</v>
      </c>
      <c r="F1103" s="491">
        <v>0</v>
      </c>
      <c r="G1103" s="459">
        <v>0</v>
      </c>
    </row>
    <row r="1104" spans="1:7" ht="10.5" customHeight="1">
      <c r="A1104" s="484"/>
      <c r="B1104" s="368" t="s">
        <v>617</v>
      </c>
      <c r="C1104" s="485" t="e">
        <f>C1102/C1103</f>
        <v>#DIV/0!</v>
      </c>
      <c r="D1104" s="485" t="e">
        <f>D1102/D1103</f>
        <v>#DIV/0!</v>
      </c>
      <c r="E1104" s="485" t="e">
        <f>E1102/E1103</f>
        <v>#DIV/0!</v>
      </c>
      <c r="F1104" s="485" t="e">
        <f>F1102/F1103</f>
        <v>#DIV/0!</v>
      </c>
      <c r="G1104" s="486" t="e">
        <f>G1102/G1103</f>
        <v>#DIV/0!</v>
      </c>
    </row>
    <row r="1105" spans="1:7" ht="10.5" customHeight="1">
      <c r="A1105" s="476"/>
      <c r="B1105" s="477" t="s">
        <v>609</v>
      </c>
      <c r="C1105" s="491">
        <v>0</v>
      </c>
      <c r="D1105" s="491">
        <v>0</v>
      </c>
      <c r="E1105" s="491">
        <v>0</v>
      </c>
      <c r="F1105" s="491">
        <v>0</v>
      </c>
      <c r="G1105" s="458">
        <v>0</v>
      </c>
    </row>
    <row r="1106" spans="1:7" ht="10.5" customHeight="1">
      <c r="A1106" s="476"/>
      <c r="B1106" s="477" t="s">
        <v>610</v>
      </c>
      <c r="C1106" s="491">
        <v>0</v>
      </c>
      <c r="D1106" s="491">
        <v>0</v>
      </c>
      <c r="E1106" s="491">
        <v>0</v>
      </c>
      <c r="F1106" s="491">
        <v>0</v>
      </c>
      <c r="G1106" s="459">
        <v>0</v>
      </c>
    </row>
    <row r="1107" spans="1:7" ht="10.5" customHeight="1">
      <c r="A1107" s="476"/>
      <c r="B1107" s="477" t="s">
        <v>611</v>
      </c>
      <c r="C1107" s="480">
        <f>SUM(C1105:C1106)</f>
        <v>0</v>
      </c>
      <c r="D1107" s="480">
        <f>SUM(D1105:D1106)</f>
        <v>0</v>
      </c>
      <c r="E1107" s="480">
        <f>SUM(E1105:E1106)</f>
        <v>0</v>
      </c>
      <c r="F1107" s="480">
        <f>SUM(F1105:F1106)</f>
        <v>0</v>
      </c>
      <c r="G1107" s="481">
        <f>SUM(G1105:G1106)</f>
        <v>0</v>
      </c>
    </row>
    <row r="1108" spans="1:7" ht="10.5" customHeight="1">
      <c r="A1108" s="482" t="s">
        <v>197</v>
      </c>
      <c r="B1108" s="477" t="s">
        <v>612</v>
      </c>
      <c r="C1108" s="491">
        <v>0</v>
      </c>
      <c r="D1108" s="491">
        <v>0</v>
      </c>
      <c r="E1108" s="491">
        <v>0</v>
      </c>
      <c r="F1108" s="491">
        <v>0</v>
      </c>
      <c r="G1108" s="459">
        <v>0</v>
      </c>
    </row>
    <row r="1109" spans="1:7" ht="10.5" customHeight="1">
      <c r="A1109" s="483" t="s">
        <v>537</v>
      </c>
      <c r="B1109" s="477" t="s">
        <v>613</v>
      </c>
      <c r="C1109" s="491">
        <v>0</v>
      </c>
      <c r="D1109" s="491">
        <v>0</v>
      </c>
      <c r="E1109" s="491">
        <v>0</v>
      </c>
      <c r="F1109" s="491">
        <v>0</v>
      </c>
      <c r="G1109" s="459">
        <v>0</v>
      </c>
    </row>
    <row r="1110" spans="1:7" ht="10.5" customHeight="1">
      <c r="A1110" s="476"/>
      <c r="B1110" s="477" t="s">
        <v>614</v>
      </c>
      <c r="C1110" s="480">
        <f>SUM(C1108:C1109)</f>
        <v>0</v>
      </c>
      <c r="D1110" s="480">
        <f>SUM(D1108:D1109)</f>
        <v>0</v>
      </c>
      <c r="E1110" s="480">
        <f>SUM(E1108:E1109)</f>
        <v>0</v>
      </c>
      <c r="F1110" s="480">
        <f>SUM(F1108:F1109)</f>
        <v>0</v>
      </c>
      <c r="G1110" s="481">
        <f>SUM(G1108:G1109)</f>
        <v>0</v>
      </c>
    </row>
    <row r="1111" spans="1:7" ht="10.5" customHeight="1">
      <c r="A1111" s="476"/>
      <c r="B1111" s="477" t="s">
        <v>615</v>
      </c>
      <c r="C1111" s="480">
        <f>C1107-C1110</f>
        <v>0</v>
      </c>
      <c r="D1111" s="480">
        <f>D1107-D1110</f>
        <v>0</v>
      </c>
      <c r="E1111" s="480">
        <f>E1107-E1110</f>
        <v>0</v>
      </c>
      <c r="F1111" s="480">
        <f>F1107-F1110</f>
        <v>0</v>
      </c>
      <c r="G1111" s="481">
        <f>G1107-G1110</f>
        <v>0</v>
      </c>
    </row>
    <row r="1112" spans="1:7" ht="10.5" customHeight="1">
      <c r="A1112" s="476"/>
      <c r="B1112" s="477" t="s">
        <v>616</v>
      </c>
      <c r="C1112" s="491">
        <v>0</v>
      </c>
      <c r="D1112" s="491">
        <v>0</v>
      </c>
      <c r="E1112" s="491">
        <v>0</v>
      </c>
      <c r="F1112" s="491">
        <v>0</v>
      </c>
      <c r="G1112" s="459">
        <v>0</v>
      </c>
    </row>
    <row r="1113" spans="1:7" ht="10.5" customHeight="1" thickBot="1">
      <c r="A1113" s="487"/>
      <c r="B1113" s="488" t="s">
        <v>617</v>
      </c>
      <c r="C1113" s="489" t="e">
        <f>C1111/C1112</f>
        <v>#DIV/0!</v>
      </c>
      <c r="D1113" s="489" t="e">
        <f>D1111/D1112</f>
        <v>#DIV/0!</v>
      </c>
      <c r="E1113" s="489" t="e">
        <f>E1111/E1112</f>
        <v>#DIV/0!</v>
      </c>
      <c r="F1113" s="489" t="e">
        <f>F1111/F1112</f>
        <v>#DIV/0!</v>
      </c>
      <c r="G1113" s="490" t="e">
        <f>G1111/G1112</f>
        <v>#DIV/0!</v>
      </c>
    </row>
    <row r="1114" spans="1:7" ht="15" thickTop="1"/>
  </sheetData>
  <mergeCells count="84">
    <mergeCell ref="B955:G955"/>
    <mergeCell ref="A960:A962"/>
    <mergeCell ref="B960:B962"/>
    <mergeCell ref="C960:G960"/>
    <mergeCell ref="A1066:A1068"/>
    <mergeCell ref="B1066:B1068"/>
    <mergeCell ref="C1066:G1066"/>
    <mergeCell ref="B1008:G1008"/>
    <mergeCell ref="A1013:A1015"/>
    <mergeCell ref="B1013:B1015"/>
    <mergeCell ref="C1013:G1013"/>
    <mergeCell ref="B1061:G1061"/>
    <mergeCell ref="A854:A856"/>
    <mergeCell ref="B854:B856"/>
    <mergeCell ref="C854:G854"/>
    <mergeCell ref="B902:G902"/>
    <mergeCell ref="A907:A909"/>
    <mergeCell ref="B907:B909"/>
    <mergeCell ref="C907:G907"/>
    <mergeCell ref="B796:G796"/>
    <mergeCell ref="A801:A803"/>
    <mergeCell ref="B801:B803"/>
    <mergeCell ref="C801:G801"/>
    <mergeCell ref="B849:G849"/>
    <mergeCell ref="A695:A697"/>
    <mergeCell ref="B695:B697"/>
    <mergeCell ref="C695:G695"/>
    <mergeCell ref="B743:G743"/>
    <mergeCell ref="A748:A750"/>
    <mergeCell ref="B748:B750"/>
    <mergeCell ref="C748:G748"/>
    <mergeCell ref="B637:G637"/>
    <mergeCell ref="A642:A644"/>
    <mergeCell ref="B642:B644"/>
    <mergeCell ref="C642:G642"/>
    <mergeCell ref="B690:G690"/>
    <mergeCell ref="A536:A538"/>
    <mergeCell ref="B536:B538"/>
    <mergeCell ref="C536:G536"/>
    <mergeCell ref="B584:G584"/>
    <mergeCell ref="A589:A591"/>
    <mergeCell ref="B589:B591"/>
    <mergeCell ref="C589:G589"/>
    <mergeCell ref="B478:G478"/>
    <mergeCell ref="A483:A485"/>
    <mergeCell ref="B483:B485"/>
    <mergeCell ref="C483:G483"/>
    <mergeCell ref="B531:G531"/>
    <mergeCell ref="A377:A379"/>
    <mergeCell ref="B377:B379"/>
    <mergeCell ref="C377:G377"/>
    <mergeCell ref="B425:G425"/>
    <mergeCell ref="A430:A432"/>
    <mergeCell ref="B430:B432"/>
    <mergeCell ref="C430:G430"/>
    <mergeCell ref="B319:G319"/>
    <mergeCell ref="A324:A326"/>
    <mergeCell ref="B324:B326"/>
    <mergeCell ref="C324:G324"/>
    <mergeCell ref="B372:G372"/>
    <mergeCell ref="A218:A220"/>
    <mergeCell ref="B218:B220"/>
    <mergeCell ref="C218:G218"/>
    <mergeCell ref="B266:G266"/>
    <mergeCell ref="A271:A273"/>
    <mergeCell ref="B271:B273"/>
    <mergeCell ref="C271:G271"/>
    <mergeCell ref="B160:G160"/>
    <mergeCell ref="A165:A167"/>
    <mergeCell ref="B165:B167"/>
    <mergeCell ref="C165:G165"/>
    <mergeCell ref="B213:G213"/>
    <mergeCell ref="A59:A61"/>
    <mergeCell ref="B59:B61"/>
    <mergeCell ref="C59:G59"/>
    <mergeCell ref="B107:G107"/>
    <mergeCell ref="A112:A114"/>
    <mergeCell ref="B112:B114"/>
    <mergeCell ref="C112:G112"/>
    <mergeCell ref="A6:A8"/>
    <mergeCell ref="B1:G1"/>
    <mergeCell ref="B6:B8"/>
    <mergeCell ref="C6:G6"/>
    <mergeCell ref="B54:G5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4"/>
  <sheetViews>
    <sheetView workbookViewId="0">
      <selection activeCell="A59" sqref="A1:XFD1048576"/>
    </sheetView>
  </sheetViews>
  <sheetFormatPr baseColWidth="10" defaultRowHeight="14.4"/>
  <cols>
    <col min="1" max="1" width="41.21875" customWidth="1"/>
    <col min="2" max="8" width="13.109375" customWidth="1"/>
    <col min="257" max="257" width="41.21875" customWidth="1"/>
    <col min="258" max="264" width="13.109375" customWidth="1"/>
    <col min="513" max="513" width="41.21875" customWidth="1"/>
    <col min="514" max="520" width="13.109375" customWidth="1"/>
    <col min="769" max="769" width="41.21875" customWidth="1"/>
    <col min="770" max="776" width="13.109375" customWidth="1"/>
    <col min="1025" max="1025" width="41.21875" customWidth="1"/>
    <col min="1026" max="1032" width="13.109375" customWidth="1"/>
    <col min="1281" max="1281" width="41.21875" customWidth="1"/>
    <col min="1282" max="1288" width="13.109375" customWidth="1"/>
    <col min="1537" max="1537" width="41.21875" customWidth="1"/>
    <col min="1538" max="1544" width="13.109375" customWidth="1"/>
    <col min="1793" max="1793" width="41.21875" customWidth="1"/>
    <col min="1794" max="1800" width="13.109375" customWidth="1"/>
    <col min="2049" max="2049" width="41.21875" customWidth="1"/>
    <col min="2050" max="2056" width="13.109375" customWidth="1"/>
    <col min="2305" max="2305" width="41.21875" customWidth="1"/>
    <col min="2306" max="2312" width="13.109375" customWidth="1"/>
    <col min="2561" max="2561" width="41.21875" customWidth="1"/>
    <col min="2562" max="2568" width="13.109375" customWidth="1"/>
    <col min="2817" max="2817" width="41.21875" customWidth="1"/>
    <col min="2818" max="2824" width="13.109375" customWidth="1"/>
    <col min="3073" max="3073" width="41.21875" customWidth="1"/>
    <col min="3074" max="3080" width="13.109375" customWidth="1"/>
    <col min="3329" max="3329" width="41.21875" customWidth="1"/>
    <col min="3330" max="3336" width="13.109375" customWidth="1"/>
    <col min="3585" max="3585" width="41.21875" customWidth="1"/>
    <col min="3586" max="3592" width="13.109375" customWidth="1"/>
    <col min="3841" max="3841" width="41.21875" customWidth="1"/>
    <col min="3842" max="3848" width="13.109375" customWidth="1"/>
    <col min="4097" max="4097" width="41.21875" customWidth="1"/>
    <col min="4098" max="4104" width="13.109375" customWidth="1"/>
    <col min="4353" max="4353" width="41.21875" customWidth="1"/>
    <col min="4354" max="4360" width="13.109375" customWidth="1"/>
    <col min="4609" max="4609" width="41.21875" customWidth="1"/>
    <col min="4610" max="4616" width="13.109375" customWidth="1"/>
    <col min="4865" max="4865" width="41.21875" customWidth="1"/>
    <col min="4866" max="4872" width="13.109375" customWidth="1"/>
    <col min="5121" max="5121" width="41.21875" customWidth="1"/>
    <col min="5122" max="5128" width="13.109375" customWidth="1"/>
    <col min="5377" max="5377" width="41.21875" customWidth="1"/>
    <col min="5378" max="5384" width="13.109375" customWidth="1"/>
    <col min="5633" max="5633" width="41.21875" customWidth="1"/>
    <col min="5634" max="5640" width="13.109375" customWidth="1"/>
    <col min="5889" max="5889" width="41.21875" customWidth="1"/>
    <col min="5890" max="5896" width="13.109375" customWidth="1"/>
    <col min="6145" max="6145" width="41.21875" customWidth="1"/>
    <col min="6146" max="6152" width="13.109375" customWidth="1"/>
    <col min="6401" max="6401" width="41.21875" customWidth="1"/>
    <col min="6402" max="6408" width="13.109375" customWidth="1"/>
    <col min="6657" max="6657" width="41.21875" customWidth="1"/>
    <col min="6658" max="6664" width="13.109375" customWidth="1"/>
    <col min="6913" max="6913" width="41.21875" customWidth="1"/>
    <col min="6914" max="6920" width="13.109375" customWidth="1"/>
    <col min="7169" max="7169" width="41.21875" customWidth="1"/>
    <col min="7170" max="7176" width="13.109375" customWidth="1"/>
    <col min="7425" max="7425" width="41.21875" customWidth="1"/>
    <col min="7426" max="7432" width="13.109375" customWidth="1"/>
    <col min="7681" max="7681" width="41.21875" customWidth="1"/>
    <col min="7682" max="7688" width="13.109375" customWidth="1"/>
    <col min="7937" max="7937" width="41.21875" customWidth="1"/>
    <col min="7938" max="7944" width="13.109375" customWidth="1"/>
    <col min="8193" max="8193" width="41.21875" customWidth="1"/>
    <col min="8194" max="8200" width="13.109375" customWidth="1"/>
    <col min="8449" max="8449" width="41.21875" customWidth="1"/>
    <col min="8450" max="8456" width="13.109375" customWidth="1"/>
    <col min="8705" max="8705" width="41.21875" customWidth="1"/>
    <col min="8706" max="8712" width="13.109375" customWidth="1"/>
    <col min="8961" max="8961" width="41.21875" customWidth="1"/>
    <col min="8962" max="8968" width="13.109375" customWidth="1"/>
    <col min="9217" max="9217" width="41.21875" customWidth="1"/>
    <col min="9218" max="9224" width="13.109375" customWidth="1"/>
    <col min="9473" max="9473" width="41.21875" customWidth="1"/>
    <col min="9474" max="9480" width="13.109375" customWidth="1"/>
    <col min="9729" max="9729" width="41.21875" customWidth="1"/>
    <col min="9730" max="9736" width="13.109375" customWidth="1"/>
    <col min="9985" max="9985" width="41.21875" customWidth="1"/>
    <col min="9986" max="9992" width="13.109375" customWidth="1"/>
    <col min="10241" max="10241" width="41.21875" customWidth="1"/>
    <col min="10242" max="10248" width="13.109375" customWidth="1"/>
    <col min="10497" max="10497" width="41.21875" customWidth="1"/>
    <col min="10498" max="10504" width="13.109375" customWidth="1"/>
    <col min="10753" max="10753" width="41.21875" customWidth="1"/>
    <col min="10754" max="10760" width="13.109375" customWidth="1"/>
    <col min="11009" max="11009" width="41.21875" customWidth="1"/>
    <col min="11010" max="11016" width="13.109375" customWidth="1"/>
    <col min="11265" max="11265" width="41.21875" customWidth="1"/>
    <col min="11266" max="11272" width="13.109375" customWidth="1"/>
    <col min="11521" max="11521" width="41.21875" customWidth="1"/>
    <col min="11522" max="11528" width="13.109375" customWidth="1"/>
    <col min="11777" max="11777" width="41.21875" customWidth="1"/>
    <col min="11778" max="11784" width="13.109375" customWidth="1"/>
    <col min="12033" max="12033" width="41.21875" customWidth="1"/>
    <col min="12034" max="12040" width="13.109375" customWidth="1"/>
    <col min="12289" max="12289" width="41.21875" customWidth="1"/>
    <col min="12290" max="12296" width="13.109375" customWidth="1"/>
    <col min="12545" max="12545" width="41.21875" customWidth="1"/>
    <col min="12546" max="12552" width="13.109375" customWidth="1"/>
    <col min="12801" max="12801" width="41.21875" customWidth="1"/>
    <col min="12802" max="12808" width="13.109375" customWidth="1"/>
    <col min="13057" max="13057" width="41.21875" customWidth="1"/>
    <col min="13058" max="13064" width="13.109375" customWidth="1"/>
    <col min="13313" max="13313" width="41.21875" customWidth="1"/>
    <col min="13314" max="13320" width="13.109375" customWidth="1"/>
    <col min="13569" max="13569" width="41.21875" customWidth="1"/>
    <col min="13570" max="13576" width="13.109375" customWidth="1"/>
    <col min="13825" max="13825" width="41.21875" customWidth="1"/>
    <col min="13826" max="13832" width="13.109375" customWidth="1"/>
    <col min="14081" max="14081" width="41.21875" customWidth="1"/>
    <col min="14082" max="14088" width="13.109375" customWidth="1"/>
    <col min="14337" max="14337" width="41.21875" customWidth="1"/>
    <col min="14338" max="14344" width="13.109375" customWidth="1"/>
    <col min="14593" max="14593" width="41.21875" customWidth="1"/>
    <col min="14594" max="14600" width="13.109375" customWidth="1"/>
    <col min="14849" max="14849" width="41.21875" customWidth="1"/>
    <col min="14850" max="14856" width="13.109375" customWidth="1"/>
    <col min="15105" max="15105" width="41.21875" customWidth="1"/>
    <col min="15106" max="15112" width="13.109375" customWidth="1"/>
    <col min="15361" max="15361" width="41.21875" customWidth="1"/>
    <col min="15362" max="15368" width="13.109375" customWidth="1"/>
    <col min="15617" max="15617" width="41.21875" customWidth="1"/>
    <col min="15618" max="15624" width="13.109375" customWidth="1"/>
    <col min="15873" max="15873" width="41.21875" customWidth="1"/>
    <col min="15874" max="15880" width="13.109375" customWidth="1"/>
    <col min="16129" max="16129" width="41.21875" customWidth="1"/>
    <col min="16130" max="16136" width="13.109375" customWidth="1"/>
  </cols>
  <sheetData>
    <row r="1" spans="1:8">
      <c r="A1" s="492" t="s">
        <v>638</v>
      </c>
      <c r="B1" s="732" t="s">
        <v>639</v>
      </c>
      <c r="C1" s="732"/>
      <c r="D1" s="732"/>
      <c r="E1" s="732"/>
      <c r="F1" s="732"/>
      <c r="G1" s="732"/>
      <c r="H1" s="732"/>
    </row>
    <row r="2" spans="1:8">
      <c r="A2" s="492" t="s">
        <v>640</v>
      </c>
      <c r="B2" s="493" t="s">
        <v>641</v>
      </c>
      <c r="D2" s="427" t="s">
        <v>128</v>
      </c>
      <c r="E2" s="493" t="s">
        <v>641</v>
      </c>
      <c r="H2" s="73" t="s">
        <v>45</v>
      </c>
    </row>
    <row r="3" spans="1:8" ht="18" customHeight="1">
      <c r="A3" s="317" t="s">
        <v>642</v>
      </c>
      <c r="B3" s="73"/>
      <c r="C3" s="73"/>
      <c r="D3" s="73"/>
      <c r="E3" s="73"/>
      <c r="F3" s="73"/>
      <c r="G3" s="73"/>
      <c r="H3" s="73"/>
    </row>
    <row r="4" spans="1:8" ht="12.75" customHeight="1">
      <c r="A4" s="317"/>
      <c r="B4" s="73"/>
      <c r="C4" s="73"/>
      <c r="D4" s="73"/>
      <c r="E4" s="73"/>
      <c r="F4" s="73"/>
      <c r="G4" s="73"/>
      <c r="H4" s="73"/>
    </row>
    <row r="5" spans="1:8" ht="12" customHeight="1">
      <c r="A5" s="131" t="s">
        <v>643</v>
      </c>
      <c r="B5" s="56" t="s">
        <v>131</v>
      </c>
      <c r="C5" s="73"/>
      <c r="D5" s="73"/>
      <c r="E5" s="73"/>
      <c r="F5" s="73"/>
      <c r="G5" s="73"/>
      <c r="H5" s="73"/>
    </row>
    <row r="6" spans="1:8" ht="12" customHeight="1">
      <c r="A6" s="492"/>
      <c r="B6" s="494"/>
      <c r="C6" s="73"/>
      <c r="D6" s="73"/>
      <c r="E6" s="73"/>
      <c r="F6" s="73"/>
      <c r="G6" s="73"/>
      <c r="H6" s="73"/>
    </row>
    <row r="7" spans="1:8" ht="21" customHeight="1">
      <c r="A7" s="733" t="s">
        <v>644</v>
      </c>
      <c r="B7" s="733"/>
      <c r="C7" s="733"/>
      <c r="D7" s="733"/>
      <c r="E7" s="733"/>
      <c r="F7" s="733"/>
      <c r="G7" s="733"/>
      <c r="H7" s="495"/>
    </row>
    <row r="8" spans="1:8" ht="15" thickBot="1">
      <c r="A8" s="734" t="s">
        <v>645</v>
      </c>
      <c r="B8" s="734"/>
      <c r="C8" s="734"/>
      <c r="D8" s="734"/>
      <c r="E8" s="734"/>
      <c r="F8" s="734"/>
      <c r="G8" s="734"/>
      <c r="H8" s="496"/>
    </row>
    <row r="9" spans="1:8" ht="15" thickTop="1">
      <c r="A9" s="497" t="s">
        <v>646</v>
      </c>
      <c r="B9" s="498"/>
      <c r="C9" s="498"/>
      <c r="D9" s="498"/>
      <c r="E9" s="498"/>
      <c r="F9" s="499"/>
      <c r="G9" s="500">
        <f>+G86+G163+G856+G933+G1010+G1087+G1164+G1241+G1318</f>
        <v>0</v>
      </c>
      <c r="H9" s="73" t="s">
        <v>45</v>
      </c>
    </row>
    <row r="10" spans="1:8">
      <c r="A10" s="501" t="s">
        <v>647</v>
      </c>
      <c r="B10" s="73"/>
      <c r="C10" s="73"/>
      <c r="D10" s="73"/>
      <c r="E10" s="73"/>
      <c r="F10" s="502"/>
      <c r="G10" s="503">
        <f t="shared" ref="G10:G15" si="0">+G87+G164+G857+G934+G1011+G1088+G1165+G1242+G1319</f>
        <v>0</v>
      </c>
      <c r="H10" s="73" t="s">
        <v>45</v>
      </c>
    </row>
    <row r="11" spans="1:8">
      <c r="A11" s="501" t="s">
        <v>648</v>
      </c>
      <c r="B11" s="73"/>
      <c r="C11" s="73"/>
      <c r="D11" s="73"/>
      <c r="E11" s="73"/>
      <c r="F11" s="502"/>
      <c r="G11" s="503">
        <f t="shared" si="0"/>
        <v>0</v>
      </c>
      <c r="H11" s="73" t="s">
        <v>45</v>
      </c>
    </row>
    <row r="12" spans="1:8">
      <c r="A12" s="504" t="s">
        <v>649</v>
      </c>
      <c r="B12" s="505"/>
      <c r="C12" s="505"/>
      <c r="D12" s="505"/>
      <c r="E12" s="505"/>
      <c r="F12" s="506"/>
      <c r="G12" s="507">
        <f t="shared" si="0"/>
        <v>0</v>
      </c>
      <c r="H12" s="73" t="s">
        <v>45</v>
      </c>
    </row>
    <row r="13" spans="1:8" s="133" customFormat="1" ht="21" customHeight="1">
      <c r="A13" s="508" t="s">
        <v>650</v>
      </c>
      <c r="B13" s="509"/>
      <c r="C13" s="509"/>
      <c r="D13" s="509"/>
      <c r="E13" s="509"/>
      <c r="F13" s="510"/>
      <c r="G13" s="511">
        <f>SUM(G9:G12)</f>
        <v>0</v>
      </c>
      <c r="H13" s="509" t="s">
        <v>45</v>
      </c>
    </row>
    <row r="14" spans="1:8">
      <c r="A14" s="501" t="s">
        <v>651</v>
      </c>
      <c r="B14" s="73"/>
      <c r="C14" s="73"/>
      <c r="D14" s="73"/>
      <c r="E14" s="73"/>
      <c r="F14" s="502"/>
      <c r="G14" s="503">
        <f t="shared" si="0"/>
        <v>0</v>
      </c>
      <c r="H14" s="73" t="s">
        <v>45</v>
      </c>
    </row>
    <row r="15" spans="1:8">
      <c r="A15" s="504" t="s">
        <v>652</v>
      </c>
      <c r="B15" s="505"/>
      <c r="C15" s="505"/>
      <c r="D15" s="505"/>
      <c r="E15" s="505"/>
      <c r="F15" s="506"/>
      <c r="G15" s="503">
        <f t="shared" si="0"/>
        <v>0</v>
      </c>
      <c r="H15" s="73" t="s">
        <v>45</v>
      </c>
    </row>
    <row r="16" spans="1:8" s="133" customFormat="1" ht="21" customHeight="1">
      <c r="A16" s="512" t="s">
        <v>653</v>
      </c>
      <c r="B16" s="513"/>
      <c r="C16" s="513"/>
      <c r="D16" s="513"/>
      <c r="E16" s="513"/>
      <c r="F16" s="514"/>
      <c r="G16" s="515">
        <f>SUM(G14:G15)</f>
        <v>0</v>
      </c>
      <c r="H16" s="509" t="s">
        <v>45</v>
      </c>
    </row>
    <row r="17" spans="1:8" s="133" customFormat="1" ht="21" customHeight="1" thickBot="1">
      <c r="A17" s="516" t="s">
        <v>654</v>
      </c>
      <c r="B17" s="517"/>
      <c r="C17" s="517"/>
      <c r="D17" s="517"/>
      <c r="E17" s="517"/>
      <c r="F17" s="518"/>
      <c r="G17" s="519">
        <f>G13-G16</f>
        <v>0</v>
      </c>
      <c r="H17" s="509" t="s">
        <v>45</v>
      </c>
    </row>
    <row r="18" spans="1:8" ht="15" thickTop="1">
      <c r="A18" s="73"/>
      <c r="B18" s="73"/>
      <c r="C18" s="73"/>
      <c r="D18" s="73"/>
      <c r="E18" s="73"/>
      <c r="F18" s="73"/>
      <c r="G18" s="73"/>
      <c r="H18" s="73"/>
    </row>
    <row r="19" spans="1:8">
      <c r="A19" s="73"/>
      <c r="B19" s="73"/>
      <c r="C19" s="73"/>
      <c r="D19" s="73"/>
      <c r="E19" s="73"/>
      <c r="F19" s="73"/>
      <c r="G19" s="73"/>
      <c r="H19" s="73"/>
    </row>
    <row r="20" spans="1:8">
      <c r="A20" s="733" t="s">
        <v>655</v>
      </c>
      <c r="B20" s="733"/>
      <c r="C20" s="733"/>
      <c r="D20" s="733"/>
      <c r="E20" s="733"/>
      <c r="F20" s="733"/>
      <c r="G20" s="733"/>
      <c r="H20" s="733"/>
    </row>
    <row r="21" spans="1:8">
      <c r="A21" s="73"/>
      <c r="B21" s="73" t="s">
        <v>656</v>
      </c>
      <c r="C21" s="73"/>
      <c r="D21" s="73"/>
      <c r="E21" s="73"/>
      <c r="F21" s="73"/>
      <c r="G21" s="494">
        <f>G98+G175+G868+G945+G1022+G1099+G1176+G1253+G1330</f>
        <v>0</v>
      </c>
      <c r="H21" s="73" t="s">
        <v>45</v>
      </c>
    </row>
    <row r="22" spans="1:8">
      <c r="A22" s="73"/>
      <c r="B22" s="73" t="s">
        <v>657</v>
      </c>
      <c r="C22" s="73"/>
      <c r="D22" s="73"/>
      <c r="E22" s="73"/>
      <c r="F22" s="73"/>
      <c r="G22" s="494">
        <f>G99+G176+G869+G946+G1023+G1100+G1177+G1254+G1331</f>
        <v>0</v>
      </c>
      <c r="H22" s="73" t="s">
        <v>45</v>
      </c>
    </row>
    <row r="23" spans="1:8">
      <c r="A23" s="73"/>
      <c r="B23" s="73"/>
      <c r="C23" s="73"/>
      <c r="D23" s="73"/>
      <c r="E23" s="73"/>
      <c r="F23" s="73"/>
      <c r="G23" s="73"/>
      <c r="H23" s="73"/>
    </row>
    <row r="24" spans="1:8">
      <c r="A24" s="73"/>
      <c r="B24" s="73"/>
      <c r="C24" s="73"/>
      <c r="D24" s="73"/>
      <c r="E24" s="73"/>
      <c r="F24" s="73"/>
      <c r="G24" s="73"/>
      <c r="H24" s="73"/>
    </row>
    <row r="25" spans="1:8">
      <c r="A25" s="733" t="s">
        <v>658</v>
      </c>
      <c r="B25" s="733"/>
      <c r="C25" s="733"/>
      <c r="D25" s="733"/>
      <c r="E25" s="733"/>
      <c r="F25" s="733"/>
      <c r="G25" s="733"/>
      <c r="H25" s="733"/>
    </row>
    <row r="26" spans="1:8" ht="15" thickBot="1">
      <c r="A26" s="734" t="s">
        <v>659</v>
      </c>
      <c r="B26" s="734"/>
      <c r="C26" s="734"/>
      <c r="D26" s="734"/>
      <c r="E26" s="734"/>
      <c r="F26" s="734"/>
      <c r="G26" s="734"/>
      <c r="H26" s="734"/>
    </row>
    <row r="27" spans="1:8" ht="15" thickTop="1">
      <c r="A27" s="497" t="s">
        <v>660</v>
      </c>
      <c r="B27" s="520" t="s">
        <v>661</v>
      </c>
      <c r="C27" s="521" t="s">
        <v>197</v>
      </c>
      <c r="D27" s="521" t="s">
        <v>197</v>
      </c>
      <c r="E27" s="521" t="s">
        <v>197</v>
      </c>
      <c r="F27" s="521" t="s">
        <v>197</v>
      </c>
      <c r="G27" s="521" t="s">
        <v>662</v>
      </c>
      <c r="H27" s="522" t="s">
        <v>663</v>
      </c>
    </row>
    <row r="28" spans="1:8">
      <c r="A28" s="504"/>
      <c r="B28" s="523" t="s">
        <v>216</v>
      </c>
      <c r="C28" s="524" t="s">
        <v>533</v>
      </c>
      <c r="D28" s="524" t="s">
        <v>533</v>
      </c>
      <c r="E28" s="524" t="s">
        <v>533</v>
      </c>
      <c r="F28" s="524" t="s">
        <v>533</v>
      </c>
      <c r="G28" s="523" t="s">
        <v>217</v>
      </c>
      <c r="H28" s="525"/>
    </row>
    <row r="29" spans="1:8">
      <c r="A29" s="501" t="s">
        <v>664</v>
      </c>
      <c r="B29" s="526" t="s">
        <v>535</v>
      </c>
      <c r="C29" s="527">
        <f>+C106+C183+C876+C953+C1030+C1107+C1184+C1261+C1338</f>
        <v>0</v>
      </c>
      <c r="D29" s="528">
        <f>+D106+D183+D876+D953+D1030+D1107+D1184+D1261+D1338</f>
        <v>0</v>
      </c>
      <c r="E29" s="528">
        <f>+E106+E183+E876+E953+E1030+E1107+E1184+E1261+E1338</f>
        <v>0</v>
      </c>
      <c r="F29" s="528">
        <f>+F106+F183+F876+F953+F1030+F1107+F1184+F1261+F1338</f>
        <v>0</v>
      </c>
      <c r="G29" s="529" t="s">
        <v>535</v>
      </c>
      <c r="H29" s="530" t="s">
        <v>535</v>
      </c>
    </row>
    <row r="30" spans="1:8">
      <c r="A30" s="501" t="s">
        <v>665</v>
      </c>
      <c r="B30" s="527">
        <f t="shared" ref="B30:G34" si="1">+B107+B184+B877+B954+B1031+B1108+B1185+B1262+B1339</f>
        <v>0</v>
      </c>
      <c r="C30" s="531">
        <f t="shared" si="1"/>
        <v>0</v>
      </c>
      <c r="D30" s="531">
        <f t="shared" si="1"/>
        <v>0</v>
      </c>
      <c r="E30" s="531">
        <f t="shared" si="1"/>
        <v>0</v>
      </c>
      <c r="F30" s="531">
        <f t="shared" si="1"/>
        <v>0</v>
      </c>
      <c r="G30" s="532">
        <f t="shared" si="1"/>
        <v>0</v>
      </c>
      <c r="H30" s="533">
        <f>SUM(B30:G30)</f>
        <v>0</v>
      </c>
    </row>
    <row r="31" spans="1:8">
      <c r="A31" s="501" t="s">
        <v>666</v>
      </c>
      <c r="B31" s="527">
        <f t="shared" si="1"/>
        <v>0</v>
      </c>
      <c r="C31" s="531">
        <f t="shared" si="1"/>
        <v>0</v>
      </c>
      <c r="D31" s="531">
        <f t="shared" si="1"/>
        <v>0</v>
      </c>
      <c r="E31" s="531">
        <f t="shared" si="1"/>
        <v>0</v>
      </c>
      <c r="F31" s="531">
        <f t="shared" si="1"/>
        <v>0</v>
      </c>
      <c r="G31" s="532">
        <f t="shared" si="1"/>
        <v>0</v>
      </c>
      <c r="H31" s="533">
        <f>SUM(B31:G31)</f>
        <v>0</v>
      </c>
    </row>
    <row r="32" spans="1:8">
      <c r="A32" s="504" t="s">
        <v>667</v>
      </c>
      <c r="B32" s="527">
        <f t="shared" si="1"/>
        <v>0</v>
      </c>
      <c r="C32" s="534">
        <f t="shared" si="1"/>
        <v>0</v>
      </c>
      <c r="D32" s="531">
        <f t="shared" si="1"/>
        <v>0</v>
      </c>
      <c r="E32" s="531">
        <f t="shared" si="1"/>
        <v>0</v>
      </c>
      <c r="F32" s="531">
        <f t="shared" si="1"/>
        <v>0</v>
      </c>
      <c r="G32" s="532">
        <f t="shared" si="1"/>
        <v>0</v>
      </c>
      <c r="H32" s="535">
        <f>SUM(B32:G32)</f>
        <v>0</v>
      </c>
    </row>
    <row r="33" spans="1:8" s="133" customFormat="1" ht="21" customHeight="1">
      <c r="A33" s="536" t="s">
        <v>668</v>
      </c>
      <c r="B33" s="537" t="s">
        <v>535</v>
      </c>
      <c r="C33" s="538">
        <f>C29-C30+C31+C32</f>
        <v>0</v>
      </c>
      <c r="D33" s="538">
        <f>D29-D30+D31+D32</f>
        <v>0</v>
      </c>
      <c r="E33" s="538">
        <f>E29-E30+E31+E32</f>
        <v>0</v>
      </c>
      <c r="F33" s="538">
        <f>F29-F30+F31+F32</f>
        <v>0</v>
      </c>
      <c r="G33" s="538">
        <f>-G30+G31+G32</f>
        <v>0</v>
      </c>
      <c r="H33" s="539" t="s">
        <v>535</v>
      </c>
    </row>
    <row r="34" spans="1:8" ht="15" thickBot="1">
      <c r="A34" s="540" t="s">
        <v>669</v>
      </c>
      <c r="B34" s="541">
        <f t="shared" si="1"/>
        <v>0</v>
      </c>
      <c r="C34" s="541">
        <f t="shared" si="1"/>
        <v>0</v>
      </c>
      <c r="D34" s="541">
        <f t="shared" si="1"/>
        <v>0</v>
      </c>
      <c r="E34" s="541">
        <f t="shared" si="1"/>
        <v>0</v>
      </c>
      <c r="F34" s="541">
        <f t="shared" si="1"/>
        <v>0</v>
      </c>
      <c r="G34" s="541">
        <f t="shared" si="1"/>
        <v>0</v>
      </c>
      <c r="H34" s="542">
        <f>SUM(B34:G34)</f>
        <v>0</v>
      </c>
    </row>
    <row r="35" spans="1:8" ht="15" thickTop="1">
      <c r="A35" s="73"/>
      <c r="B35" s="73"/>
      <c r="C35" s="73"/>
      <c r="D35" s="73"/>
      <c r="E35" s="73"/>
      <c r="F35" s="73"/>
      <c r="G35" s="73"/>
      <c r="H35" s="73"/>
    </row>
    <row r="36" spans="1:8">
      <c r="A36" s="73"/>
      <c r="B36" s="73"/>
      <c r="C36" s="73"/>
      <c r="D36" s="73"/>
      <c r="E36" s="73"/>
      <c r="F36" s="73"/>
      <c r="G36" s="73"/>
      <c r="H36" s="73"/>
    </row>
    <row r="37" spans="1:8">
      <c r="A37" s="73"/>
      <c r="B37" s="73"/>
      <c r="C37" s="73"/>
      <c r="D37" s="73"/>
      <c r="E37" s="73"/>
      <c r="F37" s="73"/>
      <c r="G37" s="73"/>
      <c r="H37" s="73"/>
    </row>
    <row r="38" spans="1:8">
      <c r="A38" s="73"/>
      <c r="B38" s="73"/>
      <c r="C38" s="73"/>
      <c r="D38" s="73"/>
      <c r="E38" s="73"/>
      <c r="F38" s="73"/>
      <c r="G38" s="73"/>
      <c r="H38" s="73"/>
    </row>
    <row r="39" spans="1:8">
      <c r="A39" s="73"/>
      <c r="B39" s="73"/>
      <c r="C39" s="73"/>
      <c r="D39" s="73"/>
      <c r="E39" s="73"/>
      <c r="F39" s="73"/>
      <c r="G39" s="73"/>
      <c r="H39" s="73"/>
    </row>
    <row r="40" spans="1:8">
      <c r="A40" s="733" t="s">
        <v>670</v>
      </c>
      <c r="B40" s="733"/>
      <c r="C40" s="733"/>
      <c r="D40" s="733"/>
      <c r="E40" s="733"/>
      <c r="F40" s="733"/>
      <c r="G40" s="733"/>
      <c r="H40" s="733"/>
    </row>
    <row r="41" spans="1:8" ht="15" thickBot="1">
      <c r="A41" s="734" t="s">
        <v>671</v>
      </c>
      <c r="B41" s="734"/>
      <c r="C41" s="734"/>
      <c r="D41" s="734"/>
      <c r="E41" s="734"/>
      <c r="F41" s="734"/>
      <c r="G41" s="734"/>
      <c r="H41" s="734"/>
    </row>
    <row r="42" spans="1:8" ht="15" thickTop="1">
      <c r="A42" s="497" t="s">
        <v>45</v>
      </c>
      <c r="B42" s="520" t="s">
        <v>672</v>
      </c>
      <c r="C42" s="521" t="s">
        <v>197</v>
      </c>
      <c r="D42" s="521" t="s">
        <v>197</v>
      </c>
      <c r="E42" s="521" t="s">
        <v>197</v>
      </c>
      <c r="F42" s="521" t="s">
        <v>197</v>
      </c>
      <c r="G42" s="521" t="s">
        <v>662</v>
      </c>
      <c r="H42" s="522" t="s">
        <v>663</v>
      </c>
    </row>
    <row r="43" spans="1:8">
      <c r="A43" s="504" t="s">
        <v>45</v>
      </c>
      <c r="B43" s="523" t="s">
        <v>216</v>
      </c>
      <c r="C43" s="524" t="s">
        <v>533</v>
      </c>
      <c r="D43" s="524" t="s">
        <v>533</v>
      </c>
      <c r="E43" s="524" t="s">
        <v>533</v>
      </c>
      <c r="F43" s="524" t="s">
        <v>533</v>
      </c>
      <c r="G43" s="523" t="s">
        <v>217</v>
      </c>
      <c r="H43" s="525"/>
    </row>
    <row r="44" spans="1:8">
      <c r="A44" s="501" t="s">
        <v>673</v>
      </c>
      <c r="B44" s="543">
        <f t="shared" ref="B44:G45" si="2">+B121+B198+B891+B968+B1045+B1122+B1199+B1276+B1353</f>
        <v>0</v>
      </c>
      <c r="C44" s="543">
        <f t="shared" si="2"/>
        <v>0</v>
      </c>
      <c r="D44" s="543">
        <f t="shared" si="2"/>
        <v>0</v>
      </c>
      <c r="E44" s="543">
        <f t="shared" si="2"/>
        <v>0</v>
      </c>
      <c r="F44" s="543">
        <f t="shared" si="2"/>
        <v>0</v>
      </c>
      <c r="G44" s="543">
        <f t="shared" si="2"/>
        <v>0</v>
      </c>
      <c r="H44" s="544">
        <f>SUM(B44:G44)</f>
        <v>0</v>
      </c>
    </row>
    <row r="45" spans="1:8">
      <c r="A45" s="504" t="s">
        <v>674</v>
      </c>
      <c r="B45" s="545">
        <f t="shared" si="2"/>
        <v>0</v>
      </c>
      <c r="C45" s="545">
        <f t="shared" si="2"/>
        <v>0</v>
      </c>
      <c r="D45" s="545">
        <f t="shared" si="2"/>
        <v>0</v>
      </c>
      <c r="E45" s="545">
        <f t="shared" si="2"/>
        <v>0</v>
      </c>
      <c r="F45" s="545">
        <f t="shared" si="2"/>
        <v>0</v>
      </c>
      <c r="G45" s="545">
        <f t="shared" si="2"/>
        <v>0</v>
      </c>
      <c r="H45" s="546">
        <f>SUM(B45:G45)</f>
        <v>0</v>
      </c>
    </row>
    <row r="46" spans="1:8" ht="21" customHeight="1">
      <c r="A46" s="536" t="s">
        <v>668</v>
      </c>
      <c r="B46" s="532">
        <f t="shared" ref="B46:G46" si="3">SUM(B44:B45)</f>
        <v>0</v>
      </c>
      <c r="C46" s="532">
        <f t="shared" si="3"/>
        <v>0</v>
      </c>
      <c r="D46" s="532">
        <f t="shared" si="3"/>
        <v>0</v>
      </c>
      <c r="E46" s="532">
        <f t="shared" si="3"/>
        <v>0</v>
      </c>
      <c r="F46" s="532">
        <f t="shared" si="3"/>
        <v>0</v>
      </c>
      <c r="G46" s="532">
        <f t="shared" si="3"/>
        <v>0</v>
      </c>
      <c r="H46" s="547">
        <f>SUM(B46:G46)</f>
        <v>0</v>
      </c>
    </row>
    <row r="47" spans="1:8" ht="15" thickBot="1">
      <c r="A47" s="540" t="s">
        <v>675</v>
      </c>
      <c r="B47" s="541">
        <f>+B124+B201+B894+B971+B1048+B1125+B1202+B1279+B1356</f>
        <v>0</v>
      </c>
      <c r="C47" s="541">
        <f>+C124+C201+C894+C971+C1048+C1125+C1202+C1279+C1356</f>
        <v>0</v>
      </c>
      <c r="D47" s="541">
        <f>+D124+D201+D894+D971+D1048+D1125+D1202+D1279+D1356</f>
        <v>0</v>
      </c>
      <c r="E47" s="541">
        <f>+E124+E201+E894+E971+E1048+E1125+E1202+E1279+E1356</f>
        <v>0</v>
      </c>
      <c r="F47" s="541">
        <f>+F124+F201+F894+F971+F1048+F1125+F1202+F1279+F1356</f>
        <v>0</v>
      </c>
      <c r="G47" s="548" t="s">
        <v>535</v>
      </c>
      <c r="H47" s="542">
        <f>SUM(B47:G47)</f>
        <v>0</v>
      </c>
    </row>
    <row r="48" spans="1:8" ht="11.25" customHeight="1" thickTop="1">
      <c r="A48" s="73"/>
      <c r="B48" s="73"/>
      <c r="C48" s="73"/>
      <c r="D48" s="73"/>
      <c r="E48" s="73"/>
      <c r="F48" s="73"/>
      <c r="G48" s="73"/>
      <c r="H48" s="73"/>
    </row>
    <row r="49" spans="1:8">
      <c r="A49" s="73"/>
      <c r="B49" s="73"/>
      <c r="C49" s="73"/>
      <c r="D49" s="73"/>
      <c r="E49" s="73"/>
      <c r="F49" s="73"/>
      <c r="G49" s="73"/>
      <c r="H49" s="73"/>
    </row>
    <row r="50" spans="1:8">
      <c r="A50" s="733" t="s">
        <v>676</v>
      </c>
      <c r="B50" s="733"/>
      <c r="C50" s="733"/>
      <c r="D50" s="733"/>
      <c r="E50" s="733"/>
      <c r="F50" s="733"/>
      <c r="G50" s="733"/>
      <c r="H50" s="733"/>
    </row>
    <row r="51" spans="1:8" ht="15" thickBot="1">
      <c r="A51" s="735" t="s">
        <v>677</v>
      </c>
      <c r="B51" s="735"/>
      <c r="C51" s="735"/>
      <c r="D51" s="735"/>
      <c r="E51" s="735"/>
      <c r="F51" s="735"/>
      <c r="G51" s="735"/>
      <c r="H51" s="735"/>
    </row>
    <row r="52" spans="1:8" ht="15" thickTop="1">
      <c r="A52" s="501" t="s">
        <v>45</v>
      </c>
      <c r="B52" s="549" t="s">
        <v>678</v>
      </c>
      <c r="C52" s="521" t="s">
        <v>197</v>
      </c>
      <c r="D52" s="521" t="s">
        <v>197</v>
      </c>
      <c r="E52" s="521" t="s">
        <v>197</v>
      </c>
      <c r="F52" s="521" t="s">
        <v>197</v>
      </c>
      <c r="G52" s="526" t="s">
        <v>662</v>
      </c>
      <c r="H52" s="550" t="s">
        <v>663</v>
      </c>
    </row>
    <row r="53" spans="1:8">
      <c r="A53" s="504" t="s">
        <v>45</v>
      </c>
      <c r="B53" s="523" t="s">
        <v>216</v>
      </c>
      <c r="C53" s="524" t="s">
        <v>533</v>
      </c>
      <c r="D53" s="524" t="s">
        <v>533</v>
      </c>
      <c r="E53" s="524" t="s">
        <v>533</v>
      </c>
      <c r="F53" s="524" t="s">
        <v>533</v>
      </c>
      <c r="G53" s="523" t="s">
        <v>217</v>
      </c>
      <c r="H53" s="525"/>
    </row>
    <row r="54" spans="1:8">
      <c r="A54" s="501" t="s">
        <v>679</v>
      </c>
      <c r="B54" s="543">
        <f t="shared" ref="B54:G55" si="4">+B131+B208+B901+B978+B1055+B1132+B1209+B1286+B1363</f>
        <v>0</v>
      </c>
      <c r="C54" s="543">
        <f t="shared" si="4"/>
        <v>0</v>
      </c>
      <c r="D54" s="543">
        <f t="shared" si="4"/>
        <v>0</v>
      </c>
      <c r="E54" s="543">
        <f t="shared" si="4"/>
        <v>0</v>
      </c>
      <c r="F54" s="543">
        <f t="shared" si="4"/>
        <v>0</v>
      </c>
      <c r="G54" s="543">
        <f t="shared" si="4"/>
        <v>0</v>
      </c>
      <c r="H54" s="544">
        <f>SUM(B54:G54)</f>
        <v>0</v>
      </c>
    </row>
    <row r="55" spans="1:8">
      <c r="A55" s="504" t="s">
        <v>680</v>
      </c>
      <c r="B55" s="545">
        <f t="shared" si="4"/>
        <v>0</v>
      </c>
      <c r="C55" s="545">
        <f t="shared" si="4"/>
        <v>0</v>
      </c>
      <c r="D55" s="545">
        <f t="shared" si="4"/>
        <v>0</v>
      </c>
      <c r="E55" s="545">
        <f t="shared" si="4"/>
        <v>0</v>
      </c>
      <c r="F55" s="545">
        <f t="shared" si="4"/>
        <v>0</v>
      </c>
      <c r="G55" s="545">
        <f t="shared" si="4"/>
        <v>0</v>
      </c>
      <c r="H55" s="546">
        <f>SUM(B55:G55)</f>
        <v>0</v>
      </c>
    </row>
    <row r="56" spans="1:8" s="133" customFormat="1" ht="21" customHeight="1">
      <c r="A56" s="536" t="s">
        <v>668</v>
      </c>
      <c r="B56" s="532">
        <f t="shared" ref="B56:G56" si="5">SUM(B54:B55)</f>
        <v>0</v>
      </c>
      <c r="C56" s="532">
        <f t="shared" si="5"/>
        <v>0</v>
      </c>
      <c r="D56" s="532">
        <f t="shared" si="5"/>
        <v>0</v>
      </c>
      <c r="E56" s="532">
        <f t="shared" si="5"/>
        <v>0</v>
      </c>
      <c r="F56" s="532">
        <f t="shared" si="5"/>
        <v>0</v>
      </c>
      <c r="G56" s="532">
        <f t="shared" si="5"/>
        <v>0</v>
      </c>
      <c r="H56" s="551">
        <f>SUM(B56:G56)</f>
        <v>0</v>
      </c>
    </row>
    <row r="57" spans="1:8" ht="38.25" customHeight="1" thickBot="1">
      <c r="A57" s="552" t="s">
        <v>681</v>
      </c>
      <c r="B57" s="541">
        <f t="shared" ref="B57:G57" si="6">+B134+B211+B904+B981+B1058+B1135+B1212+B1289+B1366</f>
        <v>0</v>
      </c>
      <c r="C57" s="541">
        <f t="shared" si="6"/>
        <v>0</v>
      </c>
      <c r="D57" s="541">
        <f t="shared" si="6"/>
        <v>0</v>
      </c>
      <c r="E57" s="541">
        <f t="shared" si="6"/>
        <v>0</v>
      </c>
      <c r="F57" s="541">
        <f t="shared" si="6"/>
        <v>0</v>
      </c>
      <c r="G57" s="541">
        <f t="shared" si="6"/>
        <v>0</v>
      </c>
      <c r="H57" s="553" t="s">
        <v>535</v>
      </c>
    </row>
    <row r="58" spans="1:8" ht="15" thickTop="1">
      <c r="A58" s="73"/>
      <c r="B58" s="73"/>
      <c r="C58" s="73"/>
      <c r="D58" s="73"/>
      <c r="E58" s="73"/>
      <c r="F58" s="73"/>
      <c r="G58" s="73"/>
      <c r="H58" s="73"/>
    </row>
    <row r="59" spans="1:8">
      <c r="A59" s="73"/>
      <c r="B59" s="73"/>
      <c r="C59" s="73"/>
      <c r="D59" s="73"/>
      <c r="E59" s="73"/>
      <c r="F59" s="73"/>
      <c r="G59" s="73"/>
      <c r="H59" s="73"/>
    </row>
    <row r="60" spans="1:8">
      <c r="A60" s="733" t="s">
        <v>682</v>
      </c>
      <c r="B60" s="733"/>
      <c r="C60" s="733"/>
      <c r="D60" s="733"/>
      <c r="E60" s="733"/>
      <c r="F60" s="733"/>
      <c r="G60" s="733"/>
      <c r="H60" s="495"/>
    </row>
    <row r="61" spans="1:8" ht="15" thickBot="1">
      <c r="A61" s="735" t="s">
        <v>683</v>
      </c>
      <c r="B61" s="735"/>
      <c r="C61" s="735"/>
      <c r="D61" s="735"/>
      <c r="E61" s="735"/>
      <c r="F61" s="735"/>
      <c r="G61" s="735"/>
      <c r="H61" s="496"/>
    </row>
    <row r="62" spans="1:8" ht="15" thickTop="1">
      <c r="A62" s="497"/>
      <c r="B62" s="521" t="s">
        <v>197</v>
      </c>
      <c r="C62" s="521" t="s">
        <v>197</v>
      </c>
      <c r="D62" s="521" t="s">
        <v>197</v>
      </c>
      <c r="E62" s="521" t="s">
        <v>197</v>
      </c>
      <c r="F62" s="521" t="s">
        <v>197</v>
      </c>
      <c r="G62" s="522" t="s">
        <v>662</v>
      </c>
      <c r="H62" s="73"/>
    </row>
    <row r="63" spans="1:8">
      <c r="A63" s="504" t="s">
        <v>45</v>
      </c>
      <c r="B63" s="524" t="s">
        <v>533</v>
      </c>
      <c r="C63" s="524" t="s">
        <v>533</v>
      </c>
      <c r="D63" s="524" t="s">
        <v>533</v>
      </c>
      <c r="E63" s="524" t="s">
        <v>533</v>
      </c>
      <c r="F63" s="524" t="s">
        <v>533</v>
      </c>
      <c r="G63" s="554" t="s">
        <v>217</v>
      </c>
      <c r="H63" s="73"/>
    </row>
    <row r="64" spans="1:8">
      <c r="A64" s="501" t="s">
        <v>684</v>
      </c>
      <c r="B64" s="543">
        <f t="shared" ref="B64:G66" si="7">+B141+B218+B911+B988+B1065+B1142+B1219+B1296+B1373</f>
        <v>0</v>
      </c>
      <c r="C64" s="543">
        <f t="shared" si="7"/>
        <v>0</v>
      </c>
      <c r="D64" s="543">
        <f t="shared" si="7"/>
        <v>0</v>
      </c>
      <c r="E64" s="543">
        <f t="shared" si="7"/>
        <v>0</v>
      </c>
      <c r="F64" s="543">
        <f t="shared" si="7"/>
        <v>0</v>
      </c>
      <c r="G64" s="550" t="s">
        <v>535</v>
      </c>
      <c r="H64" s="73"/>
    </row>
    <row r="65" spans="1:8">
      <c r="A65" s="501" t="s">
        <v>685</v>
      </c>
      <c r="B65" s="543">
        <f t="shared" si="7"/>
        <v>0</v>
      </c>
      <c r="C65" s="543">
        <f t="shared" si="7"/>
        <v>0</v>
      </c>
      <c r="D65" s="543">
        <f t="shared" si="7"/>
        <v>0</v>
      </c>
      <c r="E65" s="543">
        <f t="shared" si="7"/>
        <v>0</v>
      </c>
      <c r="F65" s="543">
        <f t="shared" si="7"/>
        <v>0</v>
      </c>
      <c r="G65" s="544">
        <f>+G142+G219+G912+G989+G1066+G1143+G1220+G1297+G1374</f>
        <v>0</v>
      </c>
      <c r="H65" s="73"/>
    </row>
    <row r="66" spans="1:8">
      <c r="A66" s="501" t="s">
        <v>686</v>
      </c>
      <c r="B66" s="543">
        <f t="shared" si="7"/>
        <v>0</v>
      </c>
      <c r="C66" s="543">
        <f t="shared" si="7"/>
        <v>0</v>
      </c>
      <c r="D66" s="543">
        <f t="shared" si="7"/>
        <v>0</v>
      </c>
      <c r="E66" s="543">
        <f t="shared" si="7"/>
        <v>0</v>
      </c>
      <c r="F66" s="543">
        <f t="shared" si="7"/>
        <v>0</v>
      </c>
      <c r="G66" s="544">
        <f t="shared" si="7"/>
        <v>0</v>
      </c>
      <c r="H66" s="73"/>
    </row>
    <row r="67" spans="1:8" s="133" customFormat="1" ht="21" customHeight="1">
      <c r="A67" s="555" t="s">
        <v>668</v>
      </c>
      <c r="B67" s="538">
        <f>SUM(B64:B66)</f>
        <v>0</v>
      </c>
      <c r="C67" s="538">
        <f>SUM(C64:C66)</f>
        <v>0</v>
      </c>
      <c r="D67" s="538">
        <f>SUM(D64:D66)</f>
        <v>0</v>
      </c>
      <c r="E67" s="538">
        <f>SUM(E64:E66)</f>
        <v>0</v>
      </c>
      <c r="F67" s="538">
        <f>SUM(F64:F66)</f>
        <v>0</v>
      </c>
      <c r="G67" s="556">
        <f>SUM(G65:G66)</f>
        <v>0</v>
      </c>
      <c r="H67" s="509"/>
    </row>
    <row r="68" spans="1:8">
      <c r="A68" s="501" t="s">
        <v>687</v>
      </c>
      <c r="B68" s="557">
        <f t="shared" ref="B68:G69" si="8">+B145+B222+B915+B992+B1069+B1146+B1223+B1300+B1377</f>
        <v>0</v>
      </c>
      <c r="C68" s="557">
        <f t="shared" si="8"/>
        <v>0</v>
      </c>
      <c r="D68" s="557">
        <f t="shared" si="8"/>
        <v>0</v>
      </c>
      <c r="E68" s="557">
        <f t="shared" si="8"/>
        <v>0</v>
      </c>
      <c r="F68" s="557">
        <f t="shared" si="8"/>
        <v>0</v>
      </c>
      <c r="G68" s="544">
        <f t="shared" si="8"/>
        <v>0</v>
      </c>
      <c r="H68" s="73"/>
    </row>
    <row r="69" spans="1:8">
      <c r="A69" s="501" t="s">
        <v>688</v>
      </c>
      <c r="B69" s="543">
        <f t="shared" si="8"/>
        <v>0</v>
      </c>
      <c r="C69" s="543">
        <f t="shared" si="8"/>
        <v>0</v>
      </c>
      <c r="D69" s="543">
        <f t="shared" si="8"/>
        <v>0</v>
      </c>
      <c r="E69" s="543">
        <f t="shared" si="8"/>
        <v>0</v>
      </c>
      <c r="F69" s="543">
        <f t="shared" si="8"/>
        <v>0</v>
      </c>
      <c r="G69" s="544">
        <f t="shared" si="8"/>
        <v>0</v>
      </c>
      <c r="H69" s="73"/>
    </row>
    <row r="70" spans="1:8" s="133" customFormat="1" ht="21" customHeight="1">
      <c r="A70" s="555" t="s">
        <v>689</v>
      </c>
      <c r="B70" s="558">
        <f t="shared" ref="B70:G70" si="9">B67-B68-B69</f>
        <v>0</v>
      </c>
      <c r="C70" s="558">
        <f t="shared" si="9"/>
        <v>0</v>
      </c>
      <c r="D70" s="558">
        <f t="shared" si="9"/>
        <v>0</v>
      </c>
      <c r="E70" s="558">
        <f t="shared" si="9"/>
        <v>0</v>
      </c>
      <c r="F70" s="558">
        <f t="shared" si="9"/>
        <v>0</v>
      </c>
      <c r="G70" s="556">
        <f t="shared" si="9"/>
        <v>0</v>
      </c>
      <c r="H70" s="509"/>
    </row>
    <row r="71" spans="1:8">
      <c r="A71" s="501" t="s">
        <v>690</v>
      </c>
      <c r="B71" s="543">
        <f t="shared" ref="B71:F73" si="10">+B148+B225+B918+B995+B1072+B1149+B1226+B1303+B1380</f>
        <v>0</v>
      </c>
      <c r="C71" s="543">
        <f t="shared" si="10"/>
        <v>0</v>
      </c>
      <c r="D71" s="543">
        <f t="shared" si="10"/>
        <v>0</v>
      </c>
      <c r="E71" s="543">
        <f t="shared" si="10"/>
        <v>0</v>
      </c>
      <c r="F71" s="543">
        <f t="shared" si="10"/>
        <v>0</v>
      </c>
      <c r="G71" s="544">
        <f>+G148+G225+G918+G995+G1072+G1149+G1226+G1303+G1380</f>
        <v>0</v>
      </c>
      <c r="H71" s="73"/>
    </row>
    <row r="72" spans="1:8">
      <c r="A72" s="501" t="s">
        <v>691</v>
      </c>
      <c r="B72" s="543" t="e">
        <f t="shared" ref="B72:G72" si="11">B70/B71</f>
        <v>#DIV/0!</v>
      </c>
      <c r="C72" s="543" t="e">
        <f t="shared" si="11"/>
        <v>#DIV/0!</v>
      </c>
      <c r="D72" s="543" t="e">
        <f t="shared" si="11"/>
        <v>#DIV/0!</v>
      </c>
      <c r="E72" s="543" t="e">
        <f t="shared" si="11"/>
        <v>#DIV/0!</v>
      </c>
      <c r="F72" s="543" t="e">
        <f t="shared" si="11"/>
        <v>#DIV/0!</v>
      </c>
      <c r="G72" s="544" t="e">
        <f t="shared" si="11"/>
        <v>#DIV/0!</v>
      </c>
      <c r="H72" s="73"/>
    </row>
    <row r="73" spans="1:8">
      <c r="A73" s="501" t="s">
        <v>692</v>
      </c>
      <c r="B73" s="543">
        <f t="shared" si="10"/>
        <v>0</v>
      </c>
      <c r="C73" s="543">
        <f t="shared" si="10"/>
        <v>0</v>
      </c>
      <c r="D73" s="543">
        <f t="shared" si="10"/>
        <v>0</v>
      </c>
      <c r="E73" s="543">
        <f t="shared" si="10"/>
        <v>0</v>
      </c>
      <c r="F73" s="543">
        <f t="shared" si="10"/>
        <v>0</v>
      </c>
      <c r="G73" s="544">
        <f>+G150+G227+G920+G997+G1074+G1151+G1228+G1305+G1382</f>
        <v>0</v>
      </c>
      <c r="H73" s="73"/>
    </row>
    <row r="74" spans="1:8" ht="15" thickBot="1">
      <c r="A74" s="540" t="s">
        <v>693</v>
      </c>
      <c r="B74" s="559" t="e">
        <f t="shared" ref="B74:G74" si="12">B70/B73</f>
        <v>#DIV/0!</v>
      </c>
      <c r="C74" s="559" t="e">
        <f t="shared" si="12"/>
        <v>#DIV/0!</v>
      </c>
      <c r="D74" s="559" t="e">
        <f t="shared" si="12"/>
        <v>#DIV/0!</v>
      </c>
      <c r="E74" s="559" t="e">
        <f t="shared" si="12"/>
        <v>#DIV/0!</v>
      </c>
      <c r="F74" s="559" t="e">
        <f t="shared" si="12"/>
        <v>#DIV/0!</v>
      </c>
      <c r="G74" s="560" t="e">
        <f t="shared" si="12"/>
        <v>#DIV/0!</v>
      </c>
      <c r="H74" s="73"/>
    </row>
    <row r="75" spans="1:8" ht="15" thickTop="1"/>
    <row r="78" spans="1:8">
      <c r="A78" s="492" t="s">
        <v>638</v>
      </c>
      <c r="B78" s="732" t="s">
        <v>639</v>
      </c>
      <c r="C78" s="732"/>
      <c r="D78" s="732"/>
      <c r="E78" s="732"/>
      <c r="F78" s="732"/>
      <c r="G78" s="732"/>
      <c r="H78" s="732"/>
    </row>
    <row r="79" spans="1:8">
      <c r="A79" s="492" t="s">
        <v>640</v>
      </c>
      <c r="B79" s="493" t="s">
        <v>641</v>
      </c>
      <c r="D79" s="427" t="s">
        <v>128</v>
      </c>
      <c r="E79" s="493" t="s">
        <v>641</v>
      </c>
      <c r="H79" s="73" t="s">
        <v>45</v>
      </c>
    </row>
    <row r="80" spans="1:8" ht="18" customHeight="1">
      <c r="A80" s="317" t="s">
        <v>642</v>
      </c>
      <c r="B80" s="73"/>
      <c r="C80" s="73"/>
      <c r="D80" s="73"/>
      <c r="E80" s="73"/>
      <c r="F80" s="73"/>
      <c r="G80" s="73"/>
      <c r="H80" s="73"/>
    </row>
    <row r="81" spans="1:8" ht="12.75" customHeight="1">
      <c r="A81" s="317"/>
      <c r="B81" s="73"/>
      <c r="C81" s="73"/>
      <c r="D81" s="73"/>
      <c r="E81" s="73"/>
      <c r="F81" s="73"/>
      <c r="G81" s="73"/>
      <c r="H81" s="73"/>
    </row>
    <row r="82" spans="1:8" ht="12" customHeight="1">
      <c r="A82" s="131" t="s">
        <v>643</v>
      </c>
      <c r="B82" s="56" t="s">
        <v>694</v>
      </c>
      <c r="C82" s="73"/>
      <c r="D82" s="73"/>
      <c r="E82" s="73"/>
      <c r="F82" s="73"/>
      <c r="G82" s="73"/>
      <c r="H82" s="73"/>
    </row>
    <row r="83" spans="1:8" ht="12" customHeight="1">
      <c r="A83" s="492"/>
      <c r="B83" s="494"/>
      <c r="C83" s="73"/>
      <c r="D83" s="73"/>
      <c r="E83" s="73"/>
      <c r="F83" s="73"/>
      <c r="G83" s="73"/>
      <c r="H83" s="73"/>
    </row>
    <row r="84" spans="1:8" ht="21" customHeight="1">
      <c r="A84" s="733" t="s">
        <v>644</v>
      </c>
      <c r="B84" s="733"/>
      <c r="C84" s="733"/>
      <c r="D84" s="733"/>
      <c r="E84" s="733"/>
      <c r="F84" s="733"/>
      <c r="G84" s="733"/>
      <c r="H84" s="495"/>
    </row>
    <row r="85" spans="1:8" ht="15" thickBot="1">
      <c r="A85" s="734" t="s">
        <v>645</v>
      </c>
      <c r="B85" s="734"/>
      <c r="C85" s="734"/>
      <c r="D85" s="734"/>
      <c r="E85" s="734"/>
      <c r="F85" s="734"/>
      <c r="G85" s="734"/>
      <c r="H85" s="496"/>
    </row>
    <row r="86" spans="1:8" ht="15" thickTop="1">
      <c r="A86" s="497" t="s">
        <v>646</v>
      </c>
      <c r="B86" s="498"/>
      <c r="C86" s="498"/>
      <c r="D86" s="498"/>
      <c r="E86" s="498"/>
      <c r="F86" s="499"/>
      <c r="G86" s="561">
        <v>0</v>
      </c>
      <c r="H86" s="73" t="s">
        <v>45</v>
      </c>
    </row>
    <row r="87" spans="1:8">
      <c r="A87" s="501" t="s">
        <v>647</v>
      </c>
      <c r="B87" s="73"/>
      <c r="C87" s="73"/>
      <c r="D87" s="73"/>
      <c r="E87" s="73"/>
      <c r="F87" s="502"/>
      <c r="G87" s="562">
        <v>0</v>
      </c>
      <c r="H87" s="73" t="s">
        <v>45</v>
      </c>
    </row>
    <row r="88" spans="1:8">
      <c r="A88" s="501" t="s">
        <v>648</v>
      </c>
      <c r="B88" s="73"/>
      <c r="C88" s="73"/>
      <c r="D88" s="73"/>
      <c r="E88" s="73"/>
      <c r="F88" s="502"/>
      <c r="G88" s="562">
        <v>0</v>
      </c>
      <c r="H88" s="73" t="s">
        <v>45</v>
      </c>
    </row>
    <row r="89" spans="1:8">
      <c r="A89" s="504" t="s">
        <v>649</v>
      </c>
      <c r="B89" s="505"/>
      <c r="C89" s="505"/>
      <c r="D89" s="505"/>
      <c r="E89" s="505"/>
      <c r="F89" s="506"/>
      <c r="G89" s="563">
        <v>0</v>
      </c>
      <c r="H89" s="73" t="s">
        <v>45</v>
      </c>
    </row>
    <row r="90" spans="1:8" s="133" customFormat="1" ht="21" customHeight="1">
      <c r="A90" s="508" t="s">
        <v>650</v>
      </c>
      <c r="B90" s="509"/>
      <c r="C90" s="509"/>
      <c r="D90" s="509"/>
      <c r="E90" s="509"/>
      <c r="F90" s="510"/>
      <c r="G90" s="511">
        <f>SUM(G86:G89)</f>
        <v>0</v>
      </c>
      <c r="H90" s="509" t="s">
        <v>45</v>
      </c>
    </row>
    <row r="91" spans="1:8">
      <c r="A91" s="501" t="s">
        <v>651</v>
      </c>
      <c r="B91" s="73"/>
      <c r="C91" s="73"/>
      <c r="D91" s="73"/>
      <c r="E91" s="73"/>
      <c r="F91" s="502"/>
      <c r="G91" s="562">
        <v>0</v>
      </c>
      <c r="H91" s="73" t="s">
        <v>45</v>
      </c>
    </row>
    <row r="92" spans="1:8">
      <c r="A92" s="504" t="s">
        <v>652</v>
      </c>
      <c r="B92" s="505"/>
      <c r="C92" s="505"/>
      <c r="D92" s="505"/>
      <c r="E92" s="505"/>
      <c r="F92" s="506"/>
      <c r="G92" s="563">
        <v>0</v>
      </c>
      <c r="H92" s="73" t="s">
        <v>45</v>
      </c>
    </row>
    <row r="93" spans="1:8" s="133" customFormat="1" ht="21" customHeight="1">
      <c r="A93" s="512" t="s">
        <v>653</v>
      </c>
      <c r="B93" s="513"/>
      <c r="C93" s="513"/>
      <c r="D93" s="513"/>
      <c r="E93" s="513"/>
      <c r="F93" s="514"/>
      <c r="G93" s="515">
        <f>SUM(G91:G92)</f>
        <v>0</v>
      </c>
      <c r="H93" s="509" t="s">
        <v>45</v>
      </c>
    </row>
    <row r="94" spans="1:8" s="133" customFormat="1" ht="21" customHeight="1" thickBot="1">
      <c r="A94" s="516" t="s">
        <v>654</v>
      </c>
      <c r="B94" s="517"/>
      <c r="C94" s="517"/>
      <c r="D94" s="517"/>
      <c r="E94" s="517"/>
      <c r="F94" s="518"/>
      <c r="G94" s="519">
        <f>G90-G93</f>
        <v>0</v>
      </c>
      <c r="H94" s="509" t="s">
        <v>45</v>
      </c>
    </row>
    <row r="95" spans="1:8" ht="10.5" customHeight="1" thickTop="1">
      <c r="A95" s="73"/>
      <c r="B95" s="73"/>
      <c r="C95" s="73"/>
      <c r="D95" s="73"/>
      <c r="E95" s="73"/>
      <c r="F95" s="73"/>
      <c r="G95" s="73"/>
      <c r="H95" s="73"/>
    </row>
    <row r="96" spans="1:8" ht="9.75" customHeight="1">
      <c r="A96" s="73"/>
      <c r="B96" s="73"/>
      <c r="C96" s="73"/>
      <c r="D96" s="73"/>
      <c r="E96" s="73"/>
      <c r="F96" s="73"/>
      <c r="G96" s="73"/>
      <c r="H96" s="73"/>
    </row>
    <row r="97" spans="1:8">
      <c r="A97" s="733" t="s">
        <v>655</v>
      </c>
      <c r="B97" s="733"/>
      <c r="C97" s="733"/>
      <c r="D97" s="733"/>
      <c r="E97" s="733"/>
      <c r="F97" s="733"/>
      <c r="G97" s="733"/>
      <c r="H97" s="733"/>
    </row>
    <row r="98" spans="1:8">
      <c r="A98" s="73"/>
      <c r="B98" s="73" t="s">
        <v>656</v>
      </c>
      <c r="C98" s="73"/>
      <c r="D98" s="73"/>
      <c r="E98" s="73"/>
      <c r="F98" s="73"/>
      <c r="G98" s="564">
        <v>0</v>
      </c>
      <c r="H98" s="73" t="s">
        <v>45</v>
      </c>
    </row>
    <row r="99" spans="1:8">
      <c r="A99" s="73"/>
      <c r="B99" s="73" t="s">
        <v>657</v>
      </c>
      <c r="C99" s="73"/>
      <c r="D99" s="73"/>
      <c r="E99" s="73"/>
      <c r="F99" s="73"/>
      <c r="G99" s="564">
        <v>0</v>
      </c>
      <c r="H99" s="73" t="s">
        <v>45</v>
      </c>
    </row>
    <row r="100" spans="1:8">
      <c r="A100" s="73"/>
      <c r="B100" s="73"/>
      <c r="C100" s="73"/>
      <c r="D100" s="73"/>
      <c r="E100" s="73"/>
      <c r="F100" s="73"/>
      <c r="G100" s="73"/>
      <c r="H100" s="73"/>
    </row>
    <row r="101" spans="1:8">
      <c r="A101" s="73"/>
      <c r="B101" s="73"/>
      <c r="C101" s="73"/>
      <c r="D101" s="73"/>
      <c r="E101" s="73"/>
      <c r="F101" s="73"/>
      <c r="G101" s="73"/>
      <c r="H101" s="73"/>
    </row>
    <row r="102" spans="1:8">
      <c r="A102" s="733" t="s">
        <v>658</v>
      </c>
      <c r="B102" s="733"/>
      <c r="C102" s="733"/>
      <c r="D102" s="733"/>
      <c r="E102" s="733"/>
      <c r="F102" s="733"/>
      <c r="G102" s="733"/>
      <c r="H102" s="733"/>
    </row>
    <row r="103" spans="1:8" ht="15" thickBot="1">
      <c r="A103" s="734" t="s">
        <v>659</v>
      </c>
      <c r="B103" s="734"/>
      <c r="C103" s="734"/>
      <c r="D103" s="734"/>
      <c r="E103" s="734"/>
      <c r="F103" s="734"/>
      <c r="G103" s="734"/>
      <c r="H103" s="734"/>
    </row>
    <row r="104" spans="1:8" ht="15" thickTop="1">
      <c r="A104" s="497" t="s">
        <v>660</v>
      </c>
      <c r="B104" s="520" t="s">
        <v>661</v>
      </c>
      <c r="C104" s="521" t="s">
        <v>197</v>
      </c>
      <c r="D104" s="521" t="s">
        <v>197</v>
      </c>
      <c r="E104" s="521" t="s">
        <v>197</v>
      </c>
      <c r="F104" s="521" t="s">
        <v>197</v>
      </c>
      <c r="G104" s="521" t="s">
        <v>662</v>
      </c>
      <c r="H104" s="522" t="s">
        <v>663</v>
      </c>
    </row>
    <row r="105" spans="1:8">
      <c r="A105" s="504"/>
      <c r="B105" s="523" t="s">
        <v>216</v>
      </c>
      <c r="C105" s="524" t="s">
        <v>533</v>
      </c>
      <c r="D105" s="524" t="s">
        <v>533</v>
      </c>
      <c r="E105" s="524" t="s">
        <v>533</v>
      </c>
      <c r="F105" s="524" t="s">
        <v>533</v>
      </c>
      <c r="G105" s="523" t="s">
        <v>217</v>
      </c>
      <c r="H105" s="525"/>
    </row>
    <row r="106" spans="1:8">
      <c r="A106" s="501" t="s">
        <v>664</v>
      </c>
      <c r="B106" s="526" t="s">
        <v>535</v>
      </c>
      <c r="C106" s="418">
        <v>0</v>
      </c>
      <c r="D106" s="418">
        <v>0</v>
      </c>
      <c r="E106" s="418">
        <v>0</v>
      </c>
      <c r="F106" s="418">
        <v>0</v>
      </c>
      <c r="G106" s="526" t="s">
        <v>535</v>
      </c>
      <c r="H106" s="530" t="s">
        <v>535</v>
      </c>
    </row>
    <row r="107" spans="1:8">
      <c r="A107" s="501" t="s">
        <v>665</v>
      </c>
      <c r="B107" s="418">
        <v>0</v>
      </c>
      <c r="C107" s="418">
        <v>0</v>
      </c>
      <c r="D107" s="418">
        <v>0</v>
      </c>
      <c r="E107" s="418">
        <v>0</v>
      </c>
      <c r="F107" s="418">
        <v>0</v>
      </c>
      <c r="G107" s="418">
        <v>0</v>
      </c>
      <c r="H107" s="544">
        <f>SUM(B107:G107)</f>
        <v>0</v>
      </c>
    </row>
    <row r="108" spans="1:8">
      <c r="A108" s="501" t="s">
        <v>666</v>
      </c>
      <c r="B108" s="418">
        <v>0</v>
      </c>
      <c r="C108" s="418">
        <v>0</v>
      </c>
      <c r="D108" s="418">
        <v>0</v>
      </c>
      <c r="E108" s="418">
        <v>0</v>
      </c>
      <c r="F108" s="418">
        <v>0</v>
      </c>
      <c r="G108" s="418">
        <v>0</v>
      </c>
      <c r="H108" s="544">
        <f>SUM(B108:G108)</f>
        <v>0</v>
      </c>
    </row>
    <row r="109" spans="1:8">
      <c r="A109" s="504" t="s">
        <v>667</v>
      </c>
      <c r="B109" s="565">
        <v>0</v>
      </c>
      <c r="C109" s="565">
        <v>0</v>
      </c>
      <c r="D109" s="565">
        <v>0</v>
      </c>
      <c r="E109" s="565">
        <v>0</v>
      </c>
      <c r="F109" s="565">
        <v>0</v>
      </c>
      <c r="G109" s="565">
        <v>0</v>
      </c>
      <c r="H109" s="546">
        <f>SUM(B109:G109)</f>
        <v>0</v>
      </c>
    </row>
    <row r="110" spans="1:8" s="133" customFormat="1" ht="21" customHeight="1">
      <c r="A110" s="536" t="s">
        <v>668</v>
      </c>
      <c r="B110" s="566" t="s">
        <v>535</v>
      </c>
      <c r="C110" s="538">
        <f>C106-C107+C108+C109</f>
        <v>0</v>
      </c>
      <c r="D110" s="538">
        <f>D106-D107+D108+D109</f>
        <v>0</v>
      </c>
      <c r="E110" s="538">
        <f>E106-E107+E108+E109</f>
        <v>0</v>
      </c>
      <c r="F110" s="538">
        <f>F106-F107+F108+F109</f>
        <v>0</v>
      </c>
      <c r="G110" s="538">
        <f>-G107+G108+G109</f>
        <v>0</v>
      </c>
      <c r="H110" s="539" t="s">
        <v>535</v>
      </c>
    </row>
    <row r="111" spans="1:8" ht="15" thickBot="1">
      <c r="A111" s="540" t="s">
        <v>669</v>
      </c>
      <c r="B111" s="567">
        <v>0</v>
      </c>
      <c r="C111" s="567">
        <v>0</v>
      </c>
      <c r="D111" s="567">
        <v>0</v>
      </c>
      <c r="E111" s="567">
        <v>0</v>
      </c>
      <c r="F111" s="567">
        <v>0</v>
      </c>
      <c r="G111" s="567">
        <v>0</v>
      </c>
      <c r="H111" s="542">
        <f>SUM(B111:G111)</f>
        <v>0</v>
      </c>
    </row>
    <row r="112" spans="1:8" ht="10.5" customHeight="1" thickTop="1">
      <c r="A112" s="73"/>
      <c r="B112" s="73"/>
      <c r="C112" s="73"/>
      <c r="D112" s="73"/>
      <c r="E112" s="73"/>
      <c r="F112" s="73"/>
      <c r="G112" s="73"/>
      <c r="H112" s="73"/>
    </row>
    <row r="113" spans="1:8">
      <c r="A113" s="73"/>
      <c r="B113" s="73"/>
      <c r="C113" s="73"/>
      <c r="D113" s="73"/>
      <c r="E113" s="73"/>
      <c r="F113" s="73"/>
      <c r="G113" s="73"/>
      <c r="H113" s="73"/>
    </row>
    <row r="114" spans="1:8">
      <c r="A114" s="73"/>
      <c r="B114" s="73"/>
      <c r="C114" s="73"/>
      <c r="D114" s="73"/>
      <c r="E114" s="73"/>
      <c r="F114" s="73"/>
      <c r="G114" s="73"/>
      <c r="H114" s="73"/>
    </row>
    <row r="115" spans="1:8">
      <c r="A115" s="73"/>
      <c r="B115" s="73"/>
      <c r="C115" s="73"/>
      <c r="D115" s="73"/>
      <c r="E115" s="73"/>
      <c r="F115" s="73"/>
      <c r="G115" s="73"/>
      <c r="H115" s="73"/>
    </row>
    <row r="116" spans="1:8">
      <c r="A116" s="73"/>
      <c r="B116" s="73"/>
      <c r="C116" s="73"/>
      <c r="D116" s="73"/>
      <c r="E116" s="73"/>
      <c r="F116" s="73"/>
      <c r="G116" s="73"/>
      <c r="H116" s="73"/>
    </row>
    <row r="117" spans="1:8">
      <c r="A117" s="733" t="s">
        <v>670</v>
      </c>
      <c r="B117" s="733"/>
      <c r="C117" s="733"/>
      <c r="D117" s="733"/>
      <c r="E117" s="733"/>
      <c r="F117" s="733"/>
      <c r="G117" s="733"/>
      <c r="H117" s="733"/>
    </row>
    <row r="118" spans="1:8" ht="15" thickBot="1">
      <c r="A118" s="734" t="s">
        <v>671</v>
      </c>
      <c r="B118" s="734"/>
      <c r="C118" s="734"/>
      <c r="D118" s="734"/>
      <c r="E118" s="734"/>
      <c r="F118" s="734"/>
      <c r="G118" s="734"/>
      <c r="H118" s="734"/>
    </row>
    <row r="119" spans="1:8" ht="15" thickTop="1">
      <c r="A119" s="497" t="s">
        <v>45</v>
      </c>
      <c r="B119" s="520" t="s">
        <v>672</v>
      </c>
      <c r="C119" s="521" t="s">
        <v>197</v>
      </c>
      <c r="D119" s="521" t="s">
        <v>197</v>
      </c>
      <c r="E119" s="521" t="s">
        <v>197</v>
      </c>
      <c r="F119" s="521" t="s">
        <v>197</v>
      </c>
      <c r="G119" s="521" t="s">
        <v>662</v>
      </c>
      <c r="H119" s="522" t="s">
        <v>663</v>
      </c>
    </row>
    <row r="120" spans="1:8">
      <c r="A120" s="504" t="s">
        <v>45</v>
      </c>
      <c r="B120" s="523" t="s">
        <v>216</v>
      </c>
      <c r="C120" s="524" t="s">
        <v>533</v>
      </c>
      <c r="D120" s="524" t="s">
        <v>533</v>
      </c>
      <c r="E120" s="524" t="s">
        <v>533</v>
      </c>
      <c r="F120" s="524" t="s">
        <v>533</v>
      </c>
      <c r="G120" s="523" t="s">
        <v>217</v>
      </c>
      <c r="H120" s="525"/>
    </row>
    <row r="121" spans="1:8">
      <c r="A121" s="501" t="s">
        <v>673</v>
      </c>
      <c r="B121" s="418">
        <v>0</v>
      </c>
      <c r="C121" s="418">
        <v>0</v>
      </c>
      <c r="D121" s="418">
        <v>0</v>
      </c>
      <c r="E121" s="418">
        <v>0</v>
      </c>
      <c r="F121" s="418">
        <v>0</v>
      </c>
      <c r="G121" s="418">
        <v>0</v>
      </c>
      <c r="H121" s="544">
        <f>SUM(B121:G121)</f>
        <v>0</v>
      </c>
    </row>
    <row r="122" spans="1:8">
      <c r="A122" s="504" t="s">
        <v>674</v>
      </c>
      <c r="B122" s="565">
        <v>0</v>
      </c>
      <c r="C122" s="565">
        <v>0</v>
      </c>
      <c r="D122" s="565">
        <v>0</v>
      </c>
      <c r="E122" s="565">
        <v>0</v>
      </c>
      <c r="F122" s="565">
        <v>0</v>
      </c>
      <c r="G122" s="565">
        <v>0</v>
      </c>
      <c r="H122" s="546">
        <f>SUM(B122:G122)</f>
        <v>0</v>
      </c>
    </row>
    <row r="123" spans="1:8" ht="21" customHeight="1">
      <c r="A123" s="536" t="s">
        <v>668</v>
      </c>
      <c r="B123" s="532">
        <f t="shared" ref="B123:G123" si="13">SUM(B121:B122)</f>
        <v>0</v>
      </c>
      <c r="C123" s="532">
        <f t="shared" si="13"/>
        <v>0</v>
      </c>
      <c r="D123" s="532">
        <f t="shared" si="13"/>
        <v>0</v>
      </c>
      <c r="E123" s="532">
        <f t="shared" si="13"/>
        <v>0</v>
      </c>
      <c r="F123" s="532">
        <f t="shared" si="13"/>
        <v>0</v>
      </c>
      <c r="G123" s="532">
        <f t="shared" si="13"/>
        <v>0</v>
      </c>
      <c r="H123" s="547">
        <f>SUM(B123:G123)</f>
        <v>0</v>
      </c>
    </row>
    <row r="124" spans="1:8" ht="15" thickBot="1">
      <c r="A124" s="540" t="s">
        <v>675</v>
      </c>
      <c r="B124" s="567">
        <v>0</v>
      </c>
      <c r="C124" s="567">
        <v>0</v>
      </c>
      <c r="D124" s="567">
        <v>0</v>
      </c>
      <c r="E124" s="567">
        <v>0</v>
      </c>
      <c r="F124" s="567">
        <v>0</v>
      </c>
      <c r="G124" s="548" t="s">
        <v>535</v>
      </c>
      <c r="H124" s="542">
        <f>SUM(B124:G124)</f>
        <v>0</v>
      </c>
    </row>
    <row r="125" spans="1:8" ht="15" thickTop="1">
      <c r="A125" s="73"/>
      <c r="B125" s="73"/>
      <c r="C125" s="73"/>
      <c r="D125" s="73"/>
      <c r="E125" s="73"/>
      <c r="F125" s="73"/>
      <c r="G125" s="73"/>
      <c r="H125" s="73"/>
    </row>
    <row r="126" spans="1:8">
      <c r="A126" s="73"/>
      <c r="B126" s="73"/>
      <c r="C126" s="73"/>
      <c r="D126" s="73"/>
      <c r="E126" s="73"/>
      <c r="F126" s="73"/>
      <c r="G126" s="73"/>
      <c r="H126" s="73"/>
    </row>
    <row r="127" spans="1:8">
      <c r="A127" s="733" t="s">
        <v>676</v>
      </c>
      <c r="B127" s="733"/>
      <c r="C127" s="733"/>
      <c r="D127" s="733"/>
      <c r="E127" s="733"/>
      <c r="F127" s="733"/>
      <c r="G127" s="733"/>
      <c r="H127" s="733"/>
    </row>
    <row r="128" spans="1:8" ht="15" thickBot="1">
      <c r="A128" s="735" t="s">
        <v>677</v>
      </c>
      <c r="B128" s="735"/>
      <c r="C128" s="735"/>
      <c r="D128" s="735"/>
      <c r="E128" s="735"/>
      <c r="F128" s="735"/>
      <c r="G128" s="735"/>
      <c r="H128" s="735"/>
    </row>
    <row r="129" spans="1:8" ht="15" thickTop="1">
      <c r="A129" s="501" t="s">
        <v>45</v>
      </c>
      <c r="B129" s="549" t="s">
        <v>678</v>
      </c>
      <c r="C129" s="521" t="s">
        <v>197</v>
      </c>
      <c r="D129" s="521" t="s">
        <v>197</v>
      </c>
      <c r="E129" s="521" t="s">
        <v>197</v>
      </c>
      <c r="F129" s="521" t="s">
        <v>197</v>
      </c>
      <c r="G129" s="526" t="s">
        <v>662</v>
      </c>
      <c r="H129" s="550" t="s">
        <v>663</v>
      </c>
    </row>
    <row r="130" spans="1:8">
      <c r="A130" s="504" t="s">
        <v>45</v>
      </c>
      <c r="B130" s="523" t="s">
        <v>216</v>
      </c>
      <c r="C130" s="524" t="s">
        <v>533</v>
      </c>
      <c r="D130" s="524" t="s">
        <v>533</v>
      </c>
      <c r="E130" s="524" t="s">
        <v>533</v>
      </c>
      <c r="F130" s="524" t="s">
        <v>533</v>
      </c>
      <c r="G130" s="523" t="s">
        <v>217</v>
      </c>
      <c r="H130" s="525"/>
    </row>
    <row r="131" spans="1:8">
      <c r="A131" s="501" t="s">
        <v>679</v>
      </c>
      <c r="B131" s="418">
        <v>0</v>
      </c>
      <c r="C131" s="418">
        <v>0</v>
      </c>
      <c r="D131" s="418">
        <v>0</v>
      </c>
      <c r="E131" s="418">
        <v>0</v>
      </c>
      <c r="F131" s="418">
        <v>0</v>
      </c>
      <c r="G131" s="418">
        <v>0</v>
      </c>
      <c r="H131" s="544">
        <f>SUM(B131:G131)</f>
        <v>0</v>
      </c>
    </row>
    <row r="132" spans="1:8">
      <c r="A132" s="504" t="s">
        <v>680</v>
      </c>
      <c r="B132" s="565">
        <v>0</v>
      </c>
      <c r="C132" s="565">
        <v>0</v>
      </c>
      <c r="D132" s="565">
        <v>0</v>
      </c>
      <c r="E132" s="565">
        <v>0</v>
      </c>
      <c r="F132" s="565">
        <v>0</v>
      </c>
      <c r="G132" s="565">
        <v>0</v>
      </c>
      <c r="H132" s="546">
        <f>SUM(B132:G132)</f>
        <v>0</v>
      </c>
    </row>
    <row r="133" spans="1:8" s="133" customFormat="1" ht="21" customHeight="1">
      <c r="A133" s="536" t="s">
        <v>668</v>
      </c>
      <c r="B133" s="532">
        <f t="shared" ref="B133:G133" si="14">SUM(B131:B132)</f>
        <v>0</v>
      </c>
      <c r="C133" s="532">
        <f t="shared" si="14"/>
        <v>0</v>
      </c>
      <c r="D133" s="532">
        <f t="shared" si="14"/>
        <v>0</v>
      </c>
      <c r="E133" s="532">
        <f t="shared" si="14"/>
        <v>0</v>
      </c>
      <c r="F133" s="532">
        <f t="shared" si="14"/>
        <v>0</v>
      </c>
      <c r="G133" s="532">
        <f t="shared" si="14"/>
        <v>0</v>
      </c>
      <c r="H133" s="551">
        <f>SUM(B133:G133)</f>
        <v>0</v>
      </c>
    </row>
    <row r="134" spans="1:8" ht="38.25" customHeight="1" thickBot="1">
      <c r="A134" s="552" t="s">
        <v>681</v>
      </c>
      <c r="B134" s="567">
        <v>0</v>
      </c>
      <c r="C134" s="567">
        <v>0</v>
      </c>
      <c r="D134" s="567">
        <v>0</v>
      </c>
      <c r="E134" s="567">
        <v>0</v>
      </c>
      <c r="F134" s="567">
        <v>0</v>
      </c>
      <c r="G134" s="567">
        <v>0</v>
      </c>
      <c r="H134" s="553" t="s">
        <v>535</v>
      </c>
    </row>
    <row r="135" spans="1:8" ht="10.5" customHeight="1" thickTop="1">
      <c r="A135" s="73"/>
      <c r="B135" s="73"/>
      <c r="C135" s="73"/>
      <c r="D135" s="73"/>
      <c r="E135" s="73"/>
      <c r="F135" s="73"/>
      <c r="G135" s="73"/>
      <c r="H135" s="73"/>
    </row>
    <row r="136" spans="1:8">
      <c r="A136" s="73"/>
      <c r="B136" s="73"/>
      <c r="C136" s="73"/>
      <c r="D136" s="73"/>
      <c r="E136" s="73"/>
      <c r="F136" s="73"/>
      <c r="G136" s="73"/>
      <c r="H136" s="73"/>
    </row>
    <row r="137" spans="1:8">
      <c r="A137" s="733" t="s">
        <v>682</v>
      </c>
      <c r="B137" s="733"/>
      <c r="C137" s="733"/>
      <c r="D137" s="733"/>
      <c r="E137" s="733"/>
      <c r="F137" s="733"/>
      <c r="G137" s="733"/>
      <c r="H137" s="495"/>
    </row>
    <row r="138" spans="1:8" ht="15" thickBot="1">
      <c r="A138" s="735" t="s">
        <v>683</v>
      </c>
      <c r="B138" s="735"/>
      <c r="C138" s="735"/>
      <c r="D138" s="735"/>
      <c r="E138" s="735"/>
      <c r="F138" s="735"/>
      <c r="G138" s="735"/>
      <c r="H138" s="496"/>
    </row>
    <row r="139" spans="1:8" ht="15" thickTop="1">
      <c r="A139" s="497"/>
      <c r="B139" s="521" t="s">
        <v>197</v>
      </c>
      <c r="C139" s="521" t="s">
        <v>197</v>
      </c>
      <c r="D139" s="521" t="s">
        <v>197</v>
      </c>
      <c r="E139" s="521" t="s">
        <v>197</v>
      </c>
      <c r="F139" s="521" t="s">
        <v>197</v>
      </c>
      <c r="G139" s="522" t="s">
        <v>662</v>
      </c>
      <c r="H139" s="73"/>
    </row>
    <row r="140" spans="1:8">
      <c r="A140" s="504" t="s">
        <v>45</v>
      </c>
      <c r="B140" s="524" t="s">
        <v>533</v>
      </c>
      <c r="C140" s="524" t="s">
        <v>533</v>
      </c>
      <c r="D140" s="524" t="s">
        <v>533</v>
      </c>
      <c r="E140" s="524" t="s">
        <v>533</v>
      </c>
      <c r="F140" s="524" t="s">
        <v>533</v>
      </c>
      <c r="G140" s="554" t="s">
        <v>217</v>
      </c>
      <c r="H140" s="73"/>
    </row>
    <row r="141" spans="1:8">
      <c r="A141" s="501" t="s">
        <v>684</v>
      </c>
      <c r="B141" s="418">
        <v>0</v>
      </c>
      <c r="C141" s="418">
        <v>0</v>
      </c>
      <c r="D141" s="418">
        <v>0</v>
      </c>
      <c r="E141" s="418">
        <v>0</v>
      </c>
      <c r="F141" s="418">
        <v>0</v>
      </c>
      <c r="G141" s="550" t="s">
        <v>535</v>
      </c>
      <c r="H141" s="73"/>
    </row>
    <row r="142" spans="1:8">
      <c r="A142" s="501" t="s">
        <v>685</v>
      </c>
      <c r="B142" s="418">
        <v>0</v>
      </c>
      <c r="C142" s="418">
        <v>0</v>
      </c>
      <c r="D142" s="418">
        <v>0</v>
      </c>
      <c r="E142" s="418">
        <v>0</v>
      </c>
      <c r="F142" s="418">
        <v>0</v>
      </c>
      <c r="G142" s="568">
        <v>0</v>
      </c>
      <c r="H142" s="73"/>
    </row>
    <row r="143" spans="1:8">
      <c r="A143" s="501" t="s">
        <v>686</v>
      </c>
      <c r="B143" s="418">
        <v>0</v>
      </c>
      <c r="C143" s="418">
        <v>0</v>
      </c>
      <c r="D143" s="418">
        <v>0</v>
      </c>
      <c r="E143" s="418">
        <v>0</v>
      </c>
      <c r="F143" s="418">
        <v>0</v>
      </c>
      <c r="G143" s="568">
        <v>0</v>
      </c>
      <c r="H143" s="73"/>
    </row>
    <row r="144" spans="1:8" s="133" customFormat="1" ht="21" customHeight="1">
      <c r="A144" s="555" t="s">
        <v>668</v>
      </c>
      <c r="B144" s="538">
        <f>SUM(B141:B143)</f>
        <v>0</v>
      </c>
      <c r="C144" s="538">
        <f>SUM(C141:C143)</f>
        <v>0</v>
      </c>
      <c r="D144" s="538">
        <f>SUM(D141:D143)</f>
        <v>0</v>
      </c>
      <c r="E144" s="538">
        <f>SUM(E141:E143)</f>
        <v>0</v>
      </c>
      <c r="F144" s="538">
        <f>SUM(F141:F143)</f>
        <v>0</v>
      </c>
      <c r="G144" s="556">
        <f>SUM(G142:G143)</f>
        <v>0</v>
      </c>
      <c r="H144" s="509"/>
    </row>
    <row r="145" spans="1:8">
      <c r="A145" s="501" t="s">
        <v>687</v>
      </c>
      <c r="B145" s="569">
        <v>0</v>
      </c>
      <c r="C145" s="569">
        <v>0</v>
      </c>
      <c r="D145" s="569">
        <v>0</v>
      </c>
      <c r="E145" s="569">
        <v>0</v>
      </c>
      <c r="F145" s="569">
        <v>0</v>
      </c>
      <c r="G145" s="568">
        <v>0</v>
      </c>
      <c r="H145" s="73"/>
    </row>
    <row r="146" spans="1:8">
      <c r="A146" s="501" t="s">
        <v>688</v>
      </c>
      <c r="B146" s="418">
        <v>0</v>
      </c>
      <c r="C146" s="418">
        <v>0</v>
      </c>
      <c r="D146" s="418">
        <v>0</v>
      </c>
      <c r="E146" s="418">
        <v>0</v>
      </c>
      <c r="F146" s="418">
        <v>0</v>
      </c>
      <c r="G146" s="568">
        <v>0</v>
      </c>
      <c r="H146" s="73"/>
    </row>
    <row r="147" spans="1:8" s="133" customFormat="1" ht="21" customHeight="1">
      <c r="A147" s="555" t="s">
        <v>689</v>
      </c>
      <c r="B147" s="558">
        <f t="shared" ref="B147:G147" si="15">B144-B145-B146</f>
        <v>0</v>
      </c>
      <c r="C147" s="558">
        <f t="shared" si="15"/>
        <v>0</v>
      </c>
      <c r="D147" s="558">
        <f t="shared" si="15"/>
        <v>0</v>
      </c>
      <c r="E147" s="558">
        <f t="shared" si="15"/>
        <v>0</v>
      </c>
      <c r="F147" s="558">
        <f t="shared" si="15"/>
        <v>0</v>
      </c>
      <c r="G147" s="556">
        <f t="shared" si="15"/>
        <v>0</v>
      </c>
      <c r="H147" s="509"/>
    </row>
    <row r="148" spans="1:8">
      <c r="A148" s="501" t="s">
        <v>690</v>
      </c>
      <c r="B148" s="418">
        <v>0</v>
      </c>
      <c r="C148" s="418">
        <v>0</v>
      </c>
      <c r="D148" s="418">
        <v>0</v>
      </c>
      <c r="E148" s="418">
        <v>0</v>
      </c>
      <c r="F148" s="418">
        <v>0</v>
      </c>
      <c r="G148" s="568">
        <v>0</v>
      </c>
      <c r="H148" s="73"/>
    </row>
    <row r="149" spans="1:8">
      <c r="A149" s="501" t="s">
        <v>691</v>
      </c>
      <c r="B149" s="543" t="e">
        <f t="shared" ref="B149:G149" si="16">B147/B148</f>
        <v>#DIV/0!</v>
      </c>
      <c r="C149" s="543" t="e">
        <f t="shared" si="16"/>
        <v>#DIV/0!</v>
      </c>
      <c r="D149" s="543" t="e">
        <f t="shared" si="16"/>
        <v>#DIV/0!</v>
      </c>
      <c r="E149" s="543" t="e">
        <f t="shared" si="16"/>
        <v>#DIV/0!</v>
      </c>
      <c r="F149" s="543" t="e">
        <f t="shared" si="16"/>
        <v>#DIV/0!</v>
      </c>
      <c r="G149" s="544" t="e">
        <f t="shared" si="16"/>
        <v>#DIV/0!</v>
      </c>
      <c r="H149" s="73"/>
    </row>
    <row r="150" spans="1:8">
      <c r="A150" s="501" t="s">
        <v>692</v>
      </c>
      <c r="B150" s="418">
        <v>0</v>
      </c>
      <c r="C150" s="418">
        <v>0</v>
      </c>
      <c r="D150" s="418">
        <v>0</v>
      </c>
      <c r="E150" s="418">
        <v>0</v>
      </c>
      <c r="F150" s="418">
        <v>0</v>
      </c>
      <c r="G150" s="568">
        <v>0</v>
      </c>
      <c r="H150" s="73"/>
    </row>
    <row r="151" spans="1:8" ht="15" thickBot="1">
      <c r="A151" s="540" t="s">
        <v>693</v>
      </c>
      <c r="B151" s="559" t="e">
        <f t="shared" ref="B151:G151" si="17">B147/B150</f>
        <v>#DIV/0!</v>
      </c>
      <c r="C151" s="559" t="e">
        <f t="shared" si="17"/>
        <v>#DIV/0!</v>
      </c>
      <c r="D151" s="559" t="e">
        <f t="shared" si="17"/>
        <v>#DIV/0!</v>
      </c>
      <c r="E151" s="559" t="e">
        <f t="shared" si="17"/>
        <v>#DIV/0!</v>
      </c>
      <c r="F151" s="559" t="e">
        <f t="shared" si="17"/>
        <v>#DIV/0!</v>
      </c>
      <c r="G151" s="560" t="e">
        <f t="shared" si="17"/>
        <v>#DIV/0!</v>
      </c>
      <c r="H151" s="73"/>
    </row>
    <row r="152" spans="1:8" ht="15" thickTop="1"/>
    <row r="155" spans="1:8">
      <c r="A155" s="492" t="s">
        <v>638</v>
      </c>
      <c r="B155" s="732" t="s">
        <v>639</v>
      </c>
      <c r="C155" s="732"/>
      <c r="D155" s="732"/>
      <c r="E155" s="732"/>
      <c r="F155" s="732"/>
      <c r="G155" s="732"/>
      <c r="H155" s="732"/>
    </row>
    <row r="156" spans="1:8">
      <c r="A156" s="492" t="s">
        <v>640</v>
      </c>
      <c r="B156" s="493" t="s">
        <v>695</v>
      </c>
      <c r="E156" s="73" t="s">
        <v>45</v>
      </c>
      <c r="F156" s="427" t="s">
        <v>128</v>
      </c>
      <c r="G156" s="493" t="s">
        <v>695</v>
      </c>
      <c r="H156" s="73" t="s">
        <v>45</v>
      </c>
    </row>
    <row r="157" spans="1:8" ht="18" customHeight="1">
      <c r="A157" s="317" t="s">
        <v>642</v>
      </c>
      <c r="B157" s="73"/>
      <c r="C157" s="73"/>
      <c r="D157" s="73"/>
      <c r="E157" s="73"/>
      <c r="F157" s="73"/>
      <c r="G157" s="73"/>
      <c r="H157" s="73"/>
    </row>
    <row r="158" spans="1:8" ht="12.75" customHeight="1">
      <c r="A158" s="317"/>
      <c r="B158" s="73"/>
      <c r="C158" s="73"/>
      <c r="D158" s="73"/>
      <c r="E158" s="73"/>
      <c r="F158" s="73"/>
      <c r="G158" s="73"/>
      <c r="H158" s="73"/>
    </row>
    <row r="159" spans="1:8" ht="12" customHeight="1">
      <c r="A159" s="131" t="s">
        <v>643</v>
      </c>
      <c r="B159" s="570" t="s">
        <v>696</v>
      </c>
      <c r="C159" s="73"/>
      <c r="D159" s="73"/>
      <c r="E159" s="73"/>
      <c r="F159" s="73"/>
      <c r="G159" s="73"/>
      <c r="H159" s="73"/>
    </row>
    <row r="160" spans="1:8" ht="12" customHeight="1">
      <c r="A160" s="492"/>
      <c r="B160" s="493"/>
      <c r="C160" s="73"/>
      <c r="D160" s="73"/>
      <c r="E160" s="73"/>
      <c r="F160" s="73"/>
      <c r="G160" s="73"/>
      <c r="H160" s="73"/>
    </row>
    <row r="161" spans="1:8" ht="21" customHeight="1">
      <c r="A161" s="733" t="s">
        <v>644</v>
      </c>
      <c r="B161" s="733"/>
      <c r="C161" s="733"/>
      <c r="D161" s="733"/>
      <c r="E161" s="733"/>
      <c r="F161" s="733"/>
      <c r="G161" s="733"/>
      <c r="H161" s="495"/>
    </row>
    <row r="162" spans="1:8" ht="15" thickBot="1">
      <c r="A162" s="734" t="s">
        <v>645</v>
      </c>
      <c r="B162" s="734"/>
      <c r="C162" s="734"/>
      <c r="D162" s="734"/>
      <c r="E162" s="734"/>
      <c r="F162" s="734"/>
      <c r="G162" s="734"/>
      <c r="H162" s="496"/>
    </row>
    <row r="163" spans="1:8" ht="15" thickTop="1">
      <c r="A163" s="497" t="s">
        <v>646</v>
      </c>
      <c r="B163" s="498"/>
      <c r="C163" s="498"/>
      <c r="D163" s="498"/>
      <c r="E163" s="498"/>
      <c r="F163" s="499"/>
      <c r="G163" s="500">
        <f>+G240+G317</f>
        <v>0</v>
      </c>
      <c r="H163" s="73" t="s">
        <v>45</v>
      </c>
    </row>
    <row r="164" spans="1:8">
      <c r="A164" s="501" t="s">
        <v>647</v>
      </c>
      <c r="B164" s="73"/>
      <c r="C164" s="73"/>
      <c r="D164" s="73"/>
      <c r="E164" s="73"/>
      <c r="F164" s="502"/>
      <c r="G164" s="503">
        <f>+G241+G318</f>
        <v>0</v>
      </c>
      <c r="H164" s="73" t="s">
        <v>45</v>
      </c>
    </row>
    <row r="165" spans="1:8">
      <c r="A165" s="501" t="s">
        <v>648</v>
      </c>
      <c r="B165" s="73"/>
      <c r="C165" s="73"/>
      <c r="D165" s="73"/>
      <c r="E165" s="73"/>
      <c r="F165" s="502"/>
      <c r="G165" s="503">
        <f>+G242+G319</f>
        <v>0</v>
      </c>
      <c r="H165" s="73" t="s">
        <v>45</v>
      </c>
    </row>
    <row r="166" spans="1:8">
      <c r="A166" s="504" t="s">
        <v>649</v>
      </c>
      <c r="B166" s="505"/>
      <c r="C166" s="505"/>
      <c r="D166" s="505"/>
      <c r="E166" s="505"/>
      <c r="F166" s="506"/>
      <c r="G166" s="507">
        <f>+G243+G320</f>
        <v>0</v>
      </c>
      <c r="H166" s="73" t="s">
        <v>45</v>
      </c>
    </row>
    <row r="167" spans="1:8" s="133" customFormat="1" ht="21" customHeight="1">
      <c r="A167" s="508" t="s">
        <v>650</v>
      </c>
      <c r="B167" s="509"/>
      <c r="C167" s="509"/>
      <c r="D167" s="509"/>
      <c r="E167" s="509"/>
      <c r="F167" s="510"/>
      <c r="G167" s="511">
        <f>SUM(G163:G166)</f>
        <v>0</v>
      </c>
      <c r="H167" s="509" t="s">
        <v>45</v>
      </c>
    </row>
    <row r="168" spans="1:8">
      <c r="A168" s="501" t="s">
        <v>651</v>
      </c>
      <c r="B168" s="73"/>
      <c r="C168" s="73"/>
      <c r="D168" s="73"/>
      <c r="E168" s="73"/>
      <c r="F168" s="502"/>
      <c r="G168" s="503">
        <f>+G245+G322</f>
        <v>0</v>
      </c>
      <c r="H168" s="73" t="s">
        <v>45</v>
      </c>
    </row>
    <row r="169" spans="1:8">
      <c r="A169" s="504" t="s">
        <v>652</v>
      </c>
      <c r="B169" s="505"/>
      <c r="C169" s="505"/>
      <c r="D169" s="505"/>
      <c r="E169" s="505"/>
      <c r="F169" s="506"/>
      <c r="G169" s="507">
        <f>+G246+G323</f>
        <v>0</v>
      </c>
      <c r="H169" s="73" t="s">
        <v>45</v>
      </c>
    </row>
    <row r="170" spans="1:8" s="133" customFormat="1" ht="21" customHeight="1">
      <c r="A170" s="512" t="s">
        <v>653</v>
      </c>
      <c r="B170" s="513"/>
      <c r="C170" s="513"/>
      <c r="D170" s="513"/>
      <c r="E170" s="513"/>
      <c r="F170" s="514"/>
      <c r="G170" s="515">
        <f>SUM(G168:G169)</f>
        <v>0</v>
      </c>
      <c r="H170" s="509" t="s">
        <v>45</v>
      </c>
    </row>
    <row r="171" spans="1:8" s="133" customFormat="1" ht="21" customHeight="1" thickBot="1">
      <c r="A171" s="516" t="s">
        <v>654</v>
      </c>
      <c r="B171" s="517"/>
      <c r="C171" s="517"/>
      <c r="D171" s="517"/>
      <c r="E171" s="517"/>
      <c r="F171" s="518"/>
      <c r="G171" s="519">
        <f>G167-G170</f>
        <v>0</v>
      </c>
      <c r="H171" s="509" t="s">
        <v>45</v>
      </c>
    </row>
    <row r="172" spans="1:8" ht="15" thickTop="1">
      <c r="A172" s="73"/>
      <c r="B172" s="73"/>
      <c r="C172" s="73"/>
      <c r="D172" s="73"/>
      <c r="E172" s="73"/>
      <c r="F172" s="73"/>
      <c r="G172" s="73"/>
      <c r="H172" s="73"/>
    </row>
    <row r="173" spans="1:8">
      <c r="A173" s="73"/>
      <c r="B173" s="73"/>
      <c r="C173" s="73"/>
      <c r="D173" s="73"/>
      <c r="E173" s="73"/>
      <c r="F173" s="73"/>
      <c r="G173" s="73"/>
      <c r="H173" s="73"/>
    </row>
    <row r="174" spans="1:8">
      <c r="A174" s="733" t="s">
        <v>655</v>
      </c>
      <c r="B174" s="733"/>
      <c r="C174" s="733"/>
      <c r="D174" s="733"/>
      <c r="E174" s="733"/>
      <c r="F174" s="733"/>
      <c r="G174" s="733"/>
      <c r="H174" s="733"/>
    </row>
    <row r="175" spans="1:8">
      <c r="A175" s="73"/>
      <c r="B175" s="73" t="s">
        <v>656</v>
      </c>
      <c r="C175" s="73"/>
      <c r="D175" s="73"/>
      <c r="E175" s="73"/>
      <c r="F175" s="73"/>
      <c r="G175" s="564">
        <f>G252+G329</f>
        <v>0</v>
      </c>
      <c r="H175" s="73" t="s">
        <v>45</v>
      </c>
    </row>
    <row r="176" spans="1:8">
      <c r="A176" s="73"/>
      <c r="B176" s="73" t="s">
        <v>657</v>
      </c>
      <c r="C176" s="73"/>
      <c r="D176" s="73"/>
      <c r="E176" s="73"/>
      <c r="F176" s="73"/>
      <c r="G176" s="564">
        <f>G253+G330</f>
        <v>0</v>
      </c>
      <c r="H176" s="73" t="s">
        <v>45</v>
      </c>
    </row>
    <row r="177" spans="1:8">
      <c r="A177" s="73"/>
      <c r="B177" s="73"/>
      <c r="C177" s="73"/>
      <c r="D177" s="73"/>
      <c r="E177" s="73"/>
      <c r="F177" s="73"/>
      <c r="G177" s="73"/>
      <c r="H177" s="73"/>
    </row>
    <row r="178" spans="1:8">
      <c r="A178" s="73"/>
      <c r="B178" s="73"/>
      <c r="C178" s="73"/>
      <c r="D178" s="73"/>
      <c r="E178" s="73"/>
      <c r="F178" s="73"/>
      <c r="G178" s="73"/>
      <c r="H178" s="73"/>
    </row>
    <row r="179" spans="1:8">
      <c r="A179" s="733" t="s">
        <v>658</v>
      </c>
      <c r="B179" s="733"/>
      <c r="C179" s="733"/>
      <c r="D179" s="733"/>
      <c r="E179" s="733"/>
      <c r="F179" s="733"/>
      <c r="G179" s="733"/>
      <c r="H179" s="733"/>
    </row>
    <row r="180" spans="1:8" ht="15" thickBot="1">
      <c r="A180" s="734" t="s">
        <v>659</v>
      </c>
      <c r="B180" s="734"/>
      <c r="C180" s="734"/>
      <c r="D180" s="734"/>
      <c r="E180" s="734"/>
      <c r="F180" s="734"/>
      <c r="G180" s="734"/>
      <c r="H180" s="734"/>
    </row>
    <row r="181" spans="1:8" ht="15" thickTop="1">
      <c r="A181" s="497" t="s">
        <v>660</v>
      </c>
      <c r="B181" s="520" t="s">
        <v>661</v>
      </c>
      <c r="C181" s="521" t="s">
        <v>197</v>
      </c>
      <c r="D181" s="521" t="s">
        <v>197</v>
      </c>
      <c r="E181" s="521" t="s">
        <v>197</v>
      </c>
      <c r="F181" s="521" t="s">
        <v>197</v>
      </c>
      <c r="G181" s="521" t="s">
        <v>662</v>
      </c>
      <c r="H181" s="522" t="s">
        <v>663</v>
      </c>
    </row>
    <row r="182" spans="1:8">
      <c r="A182" s="504"/>
      <c r="B182" s="523" t="s">
        <v>216</v>
      </c>
      <c r="C182" s="524" t="s">
        <v>533</v>
      </c>
      <c r="D182" s="524" t="s">
        <v>533</v>
      </c>
      <c r="E182" s="524" t="s">
        <v>533</v>
      </c>
      <c r="F182" s="524" t="s">
        <v>533</v>
      </c>
      <c r="G182" s="523" t="s">
        <v>217</v>
      </c>
      <c r="H182" s="525"/>
    </row>
    <row r="183" spans="1:8">
      <c r="A183" s="501" t="s">
        <v>664</v>
      </c>
      <c r="B183" s="526" t="s">
        <v>535</v>
      </c>
      <c r="C183" s="543">
        <f t="shared" ref="C183:G186" si="18">+C260+C337</f>
        <v>0</v>
      </c>
      <c r="D183" s="543">
        <f t="shared" si="18"/>
        <v>0</v>
      </c>
      <c r="E183" s="543">
        <f t="shared" si="18"/>
        <v>0</v>
      </c>
      <c r="F183" s="543">
        <f t="shared" si="18"/>
        <v>0</v>
      </c>
      <c r="G183" s="526" t="s">
        <v>535</v>
      </c>
      <c r="H183" s="530" t="s">
        <v>535</v>
      </c>
    </row>
    <row r="184" spans="1:8">
      <c r="A184" s="501" t="s">
        <v>665</v>
      </c>
      <c r="B184" s="543">
        <f>+B261+B338</f>
        <v>0</v>
      </c>
      <c r="C184" s="543">
        <f t="shared" si="18"/>
        <v>0</v>
      </c>
      <c r="D184" s="543">
        <f t="shared" si="18"/>
        <v>0</v>
      </c>
      <c r="E184" s="543">
        <f t="shared" si="18"/>
        <v>0</v>
      </c>
      <c r="F184" s="543">
        <f t="shared" si="18"/>
        <v>0</v>
      </c>
      <c r="G184" s="543">
        <f t="shared" si="18"/>
        <v>0</v>
      </c>
      <c r="H184" s="544">
        <f>SUM(B184:G184)</f>
        <v>0</v>
      </c>
    </row>
    <row r="185" spans="1:8">
      <c r="A185" s="501" t="s">
        <v>666</v>
      </c>
      <c r="B185" s="543">
        <f>+B262+B339</f>
        <v>0</v>
      </c>
      <c r="C185" s="543">
        <f t="shared" si="18"/>
        <v>0</v>
      </c>
      <c r="D185" s="543">
        <f t="shared" si="18"/>
        <v>0</v>
      </c>
      <c r="E185" s="543">
        <f t="shared" si="18"/>
        <v>0</v>
      </c>
      <c r="F185" s="543">
        <f t="shared" si="18"/>
        <v>0</v>
      </c>
      <c r="G185" s="543">
        <f t="shared" si="18"/>
        <v>0</v>
      </c>
      <c r="H185" s="544">
        <f>SUM(B185:G185)</f>
        <v>0</v>
      </c>
    </row>
    <row r="186" spans="1:8">
      <c r="A186" s="504" t="s">
        <v>667</v>
      </c>
      <c r="B186" s="545">
        <f>+B263+B340</f>
        <v>0</v>
      </c>
      <c r="C186" s="545">
        <f t="shared" si="18"/>
        <v>0</v>
      </c>
      <c r="D186" s="545">
        <f t="shared" si="18"/>
        <v>0</v>
      </c>
      <c r="E186" s="545">
        <f t="shared" si="18"/>
        <v>0</v>
      </c>
      <c r="F186" s="545">
        <f t="shared" si="18"/>
        <v>0</v>
      </c>
      <c r="G186" s="545">
        <f t="shared" si="18"/>
        <v>0</v>
      </c>
      <c r="H186" s="546">
        <f>SUM(B186:G186)</f>
        <v>0</v>
      </c>
    </row>
    <row r="187" spans="1:8" s="133" customFormat="1" ht="21" customHeight="1">
      <c r="A187" s="536" t="s">
        <v>668</v>
      </c>
      <c r="B187" s="571" t="s">
        <v>535</v>
      </c>
      <c r="C187" s="538">
        <f>C183-C184+C185+C186</f>
        <v>0</v>
      </c>
      <c r="D187" s="538">
        <f>D183-D184+D185+D186</f>
        <v>0</v>
      </c>
      <c r="E187" s="538">
        <f>E183-E184+E185+E186</f>
        <v>0</v>
      </c>
      <c r="F187" s="538">
        <f>F183-F184+F185+F186</f>
        <v>0</v>
      </c>
      <c r="G187" s="538">
        <f>-G184+G185+G186</f>
        <v>0</v>
      </c>
      <c r="H187" s="539" t="s">
        <v>535</v>
      </c>
    </row>
    <row r="188" spans="1:8" ht="15" thickBot="1">
      <c r="A188" s="540" t="s">
        <v>669</v>
      </c>
      <c r="B188" s="541">
        <f t="shared" ref="B188:G188" si="19">+B265+B342</f>
        <v>0</v>
      </c>
      <c r="C188" s="541">
        <f t="shared" si="19"/>
        <v>0</v>
      </c>
      <c r="D188" s="541">
        <f t="shared" si="19"/>
        <v>0</v>
      </c>
      <c r="E188" s="541">
        <f t="shared" si="19"/>
        <v>0</v>
      </c>
      <c r="F188" s="541">
        <f t="shared" si="19"/>
        <v>0</v>
      </c>
      <c r="G188" s="541">
        <f t="shared" si="19"/>
        <v>0</v>
      </c>
      <c r="H188" s="542">
        <f>SUM(B188:G188)</f>
        <v>0</v>
      </c>
    </row>
    <row r="189" spans="1:8" ht="15" thickTop="1">
      <c r="A189" s="73"/>
      <c r="B189" s="73"/>
      <c r="C189" s="73"/>
      <c r="D189" s="73"/>
      <c r="E189" s="73"/>
      <c r="F189" s="73"/>
      <c r="G189" s="73"/>
      <c r="H189" s="73"/>
    </row>
    <row r="190" spans="1:8">
      <c r="A190" s="73"/>
      <c r="B190" s="73"/>
      <c r="C190" s="73"/>
      <c r="D190" s="73"/>
      <c r="E190" s="73"/>
      <c r="F190" s="73"/>
      <c r="G190" s="73"/>
      <c r="H190" s="73"/>
    </row>
    <row r="191" spans="1:8">
      <c r="A191" s="73"/>
      <c r="B191" s="73"/>
      <c r="C191" s="73"/>
      <c r="D191" s="73"/>
      <c r="E191" s="73"/>
      <c r="F191" s="73"/>
      <c r="G191" s="73"/>
      <c r="H191" s="73"/>
    </row>
    <row r="192" spans="1:8">
      <c r="A192" s="73"/>
      <c r="B192" s="73"/>
      <c r="C192" s="73"/>
      <c r="D192" s="73"/>
      <c r="E192" s="73"/>
      <c r="F192" s="73"/>
      <c r="G192" s="73"/>
      <c r="H192" s="73"/>
    </row>
    <row r="193" spans="1:8">
      <c r="A193" s="73"/>
      <c r="B193" s="73"/>
      <c r="C193" s="73"/>
      <c r="D193" s="73"/>
      <c r="E193" s="73"/>
      <c r="F193" s="73"/>
      <c r="G193" s="73"/>
      <c r="H193" s="73"/>
    </row>
    <row r="194" spans="1:8">
      <c r="A194" s="733" t="s">
        <v>670</v>
      </c>
      <c r="B194" s="733"/>
      <c r="C194" s="733"/>
      <c r="D194" s="733"/>
      <c r="E194" s="733"/>
      <c r="F194" s="733"/>
      <c r="G194" s="733"/>
      <c r="H194" s="733"/>
    </row>
    <row r="195" spans="1:8" ht="15" thickBot="1">
      <c r="A195" s="734" t="s">
        <v>671</v>
      </c>
      <c r="B195" s="734"/>
      <c r="C195" s="734"/>
      <c r="D195" s="734"/>
      <c r="E195" s="734"/>
      <c r="F195" s="734"/>
      <c r="G195" s="734"/>
      <c r="H195" s="734"/>
    </row>
    <row r="196" spans="1:8" ht="15" thickTop="1">
      <c r="A196" s="497" t="s">
        <v>45</v>
      </c>
      <c r="B196" s="520" t="s">
        <v>672</v>
      </c>
      <c r="C196" s="521" t="s">
        <v>197</v>
      </c>
      <c r="D196" s="521" t="s">
        <v>197</v>
      </c>
      <c r="E196" s="521" t="s">
        <v>197</v>
      </c>
      <c r="F196" s="521" t="s">
        <v>197</v>
      </c>
      <c r="G196" s="521" t="s">
        <v>662</v>
      </c>
      <c r="H196" s="522" t="s">
        <v>663</v>
      </c>
    </row>
    <row r="197" spans="1:8">
      <c r="A197" s="504" t="s">
        <v>45</v>
      </c>
      <c r="B197" s="523" t="s">
        <v>216</v>
      </c>
      <c r="C197" s="524" t="s">
        <v>533</v>
      </c>
      <c r="D197" s="524" t="s">
        <v>533</v>
      </c>
      <c r="E197" s="524" t="s">
        <v>533</v>
      </c>
      <c r="F197" s="524" t="s">
        <v>533</v>
      </c>
      <c r="G197" s="523" t="s">
        <v>217</v>
      </c>
      <c r="H197" s="525"/>
    </row>
    <row r="198" spans="1:8">
      <c r="A198" s="501" t="s">
        <v>673</v>
      </c>
      <c r="B198" s="543">
        <f t="shared" ref="B198:G199" si="20">+B275+B352</f>
        <v>0</v>
      </c>
      <c r="C198" s="543">
        <f t="shared" si="20"/>
        <v>0</v>
      </c>
      <c r="D198" s="543">
        <f t="shared" si="20"/>
        <v>0</v>
      </c>
      <c r="E198" s="543">
        <f t="shared" si="20"/>
        <v>0</v>
      </c>
      <c r="F198" s="543">
        <f t="shared" si="20"/>
        <v>0</v>
      </c>
      <c r="G198" s="543">
        <f t="shared" si="20"/>
        <v>0</v>
      </c>
      <c r="H198" s="544">
        <f>SUM(B198:G198)</f>
        <v>0</v>
      </c>
    </row>
    <row r="199" spans="1:8">
      <c r="A199" s="504" t="s">
        <v>674</v>
      </c>
      <c r="B199" s="545">
        <f t="shared" si="20"/>
        <v>0</v>
      </c>
      <c r="C199" s="545">
        <f t="shared" si="20"/>
        <v>0</v>
      </c>
      <c r="D199" s="545">
        <f t="shared" si="20"/>
        <v>0</v>
      </c>
      <c r="E199" s="545">
        <f t="shared" si="20"/>
        <v>0</v>
      </c>
      <c r="F199" s="545">
        <f t="shared" si="20"/>
        <v>0</v>
      </c>
      <c r="G199" s="545">
        <f t="shared" si="20"/>
        <v>0</v>
      </c>
      <c r="H199" s="546">
        <f>SUM(B199:G199)</f>
        <v>0</v>
      </c>
    </row>
    <row r="200" spans="1:8" ht="21" customHeight="1">
      <c r="A200" s="536" t="s">
        <v>668</v>
      </c>
      <c r="B200" s="532">
        <f t="shared" ref="B200:G200" si="21">SUM(B198:B199)</f>
        <v>0</v>
      </c>
      <c r="C200" s="532">
        <f t="shared" si="21"/>
        <v>0</v>
      </c>
      <c r="D200" s="532">
        <f t="shared" si="21"/>
        <v>0</v>
      </c>
      <c r="E200" s="532">
        <f t="shared" si="21"/>
        <v>0</v>
      </c>
      <c r="F200" s="532">
        <f t="shared" si="21"/>
        <v>0</v>
      </c>
      <c r="G200" s="532">
        <f t="shared" si="21"/>
        <v>0</v>
      </c>
      <c r="H200" s="547">
        <f>SUM(B200:G200)</f>
        <v>0</v>
      </c>
    </row>
    <row r="201" spans="1:8" ht="15" thickBot="1">
      <c r="A201" s="540" t="s">
        <v>675</v>
      </c>
      <c r="B201" s="541">
        <f>+B278+B355</f>
        <v>0</v>
      </c>
      <c r="C201" s="541">
        <f>+C278+C355</f>
        <v>0</v>
      </c>
      <c r="D201" s="541">
        <f>+D278+D355</f>
        <v>0</v>
      </c>
      <c r="E201" s="541">
        <f>+E278+E355</f>
        <v>0</v>
      </c>
      <c r="F201" s="541">
        <f>+F278+F355</f>
        <v>0</v>
      </c>
      <c r="G201" s="548" t="s">
        <v>535</v>
      </c>
      <c r="H201" s="542">
        <f>SUM(B201:G201)</f>
        <v>0</v>
      </c>
    </row>
    <row r="202" spans="1:8" ht="15" thickTop="1">
      <c r="A202" s="73"/>
      <c r="B202" s="73"/>
      <c r="C202" s="73"/>
      <c r="D202" s="73"/>
      <c r="E202" s="73"/>
      <c r="F202" s="73"/>
      <c r="G202" s="73"/>
      <c r="H202" s="73"/>
    </row>
    <row r="203" spans="1:8">
      <c r="A203" s="73"/>
      <c r="B203" s="73"/>
      <c r="C203" s="73"/>
      <c r="D203" s="73"/>
      <c r="E203" s="73"/>
      <c r="F203" s="73"/>
      <c r="G203" s="73"/>
      <c r="H203" s="73"/>
    </row>
    <row r="204" spans="1:8">
      <c r="A204" s="733" t="s">
        <v>676</v>
      </c>
      <c r="B204" s="733"/>
      <c r="C204" s="733"/>
      <c r="D204" s="733"/>
      <c r="E204" s="733"/>
      <c r="F204" s="733"/>
      <c r="G204" s="733"/>
      <c r="H204" s="733"/>
    </row>
    <row r="205" spans="1:8" ht="15" thickBot="1">
      <c r="A205" s="735" t="s">
        <v>677</v>
      </c>
      <c r="B205" s="735"/>
      <c r="C205" s="735"/>
      <c r="D205" s="735"/>
      <c r="E205" s="735"/>
      <c r="F205" s="735"/>
      <c r="G205" s="735"/>
      <c r="H205" s="735"/>
    </row>
    <row r="206" spans="1:8" ht="15" thickTop="1">
      <c r="A206" s="501" t="s">
        <v>45</v>
      </c>
      <c r="B206" s="549" t="s">
        <v>678</v>
      </c>
      <c r="C206" s="521" t="s">
        <v>197</v>
      </c>
      <c r="D206" s="521" t="s">
        <v>197</v>
      </c>
      <c r="E206" s="521" t="s">
        <v>197</v>
      </c>
      <c r="F206" s="521" t="s">
        <v>197</v>
      </c>
      <c r="G206" s="526" t="s">
        <v>662</v>
      </c>
      <c r="H206" s="550" t="s">
        <v>663</v>
      </c>
    </row>
    <row r="207" spans="1:8">
      <c r="A207" s="504" t="s">
        <v>45</v>
      </c>
      <c r="B207" s="523" t="s">
        <v>216</v>
      </c>
      <c r="C207" s="524" t="s">
        <v>533</v>
      </c>
      <c r="D207" s="524" t="s">
        <v>533</v>
      </c>
      <c r="E207" s="524" t="s">
        <v>533</v>
      </c>
      <c r="F207" s="524" t="s">
        <v>533</v>
      </c>
      <c r="G207" s="523" t="s">
        <v>217</v>
      </c>
      <c r="H207" s="525"/>
    </row>
    <row r="208" spans="1:8">
      <c r="A208" s="501" t="s">
        <v>679</v>
      </c>
      <c r="B208" s="543">
        <f t="shared" ref="B208:G209" si="22">+B285+B362</f>
        <v>0</v>
      </c>
      <c r="C208" s="543">
        <f t="shared" si="22"/>
        <v>0</v>
      </c>
      <c r="D208" s="543">
        <f t="shared" si="22"/>
        <v>0</v>
      </c>
      <c r="E208" s="543">
        <f t="shared" si="22"/>
        <v>0</v>
      </c>
      <c r="F208" s="543">
        <f t="shared" si="22"/>
        <v>0</v>
      </c>
      <c r="G208" s="543">
        <f t="shared" si="22"/>
        <v>0</v>
      </c>
      <c r="H208" s="544">
        <f>SUM(B208:G208)</f>
        <v>0</v>
      </c>
    </row>
    <row r="209" spans="1:8">
      <c r="A209" s="504" t="s">
        <v>680</v>
      </c>
      <c r="B209" s="545">
        <f t="shared" si="22"/>
        <v>0</v>
      </c>
      <c r="C209" s="545">
        <f t="shared" si="22"/>
        <v>0</v>
      </c>
      <c r="D209" s="545">
        <f t="shared" si="22"/>
        <v>0</v>
      </c>
      <c r="E209" s="545">
        <f t="shared" si="22"/>
        <v>0</v>
      </c>
      <c r="F209" s="545">
        <f t="shared" si="22"/>
        <v>0</v>
      </c>
      <c r="G209" s="545">
        <f t="shared" si="22"/>
        <v>0</v>
      </c>
      <c r="H209" s="546">
        <f>SUM(B209:G209)</f>
        <v>0</v>
      </c>
    </row>
    <row r="210" spans="1:8" s="133" customFormat="1" ht="21" customHeight="1">
      <c r="A210" s="536" t="s">
        <v>668</v>
      </c>
      <c r="B210" s="532">
        <f t="shared" ref="B210:G210" si="23">SUM(B208:B209)</f>
        <v>0</v>
      </c>
      <c r="C210" s="532">
        <f t="shared" si="23"/>
        <v>0</v>
      </c>
      <c r="D210" s="532">
        <f t="shared" si="23"/>
        <v>0</v>
      </c>
      <c r="E210" s="532">
        <f t="shared" si="23"/>
        <v>0</v>
      </c>
      <c r="F210" s="532">
        <f t="shared" si="23"/>
        <v>0</v>
      </c>
      <c r="G210" s="532">
        <f t="shared" si="23"/>
        <v>0</v>
      </c>
      <c r="H210" s="551">
        <f>SUM(B210:G210)</f>
        <v>0</v>
      </c>
    </row>
    <row r="211" spans="1:8" ht="38.25" customHeight="1" thickBot="1">
      <c r="A211" s="552" t="s">
        <v>681</v>
      </c>
      <c r="B211" s="541">
        <f t="shared" ref="B211:G211" si="24">+B288+B365</f>
        <v>0</v>
      </c>
      <c r="C211" s="541">
        <f t="shared" si="24"/>
        <v>0</v>
      </c>
      <c r="D211" s="541">
        <f t="shared" si="24"/>
        <v>0</v>
      </c>
      <c r="E211" s="541">
        <f t="shared" si="24"/>
        <v>0</v>
      </c>
      <c r="F211" s="541">
        <f t="shared" si="24"/>
        <v>0</v>
      </c>
      <c r="G211" s="541">
        <f t="shared" si="24"/>
        <v>0</v>
      </c>
      <c r="H211" s="553" t="s">
        <v>535</v>
      </c>
    </row>
    <row r="212" spans="1:8" ht="10.5" customHeight="1" thickTop="1">
      <c r="A212" s="73"/>
      <c r="B212" s="73"/>
      <c r="C212" s="73"/>
      <c r="D212" s="73"/>
      <c r="E212" s="73"/>
      <c r="F212" s="73"/>
      <c r="G212" s="73"/>
      <c r="H212" s="73"/>
    </row>
    <row r="213" spans="1:8">
      <c r="A213" s="73"/>
      <c r="B213" s="73"/>
      <c r="C213" s="73"/>
      <c r="D213" s="73"/>
      <c r="E213" s="73"/>
      <c r="F213" s="73"/>
      <c r="G213" s="73"/>
      <c r="H213" s="73"/>
    </row>
    <row r="214" spans="1:8">
      <c r="A214" s="733" t="s">
        <v>682</v>
      </c>
      <c r="B214" s="733"/>
      <c r="C214" s="733"/>
      <c r="D214" s="733"/>
      <c r="E214" s="733"/>
      <c r="F214" s="733"/>
      <c r="G214" s="733"/>
      <c r="H214" s="495"/>
    </row>
    <row r="215" spans="1:8" ht="15" thickBot="1">
      <c r="A215" s="735" t="s">
        <v>683</v>
      </c>
      <c r="B215" s="735"/>
      <c r="C215" s="735"/>
      <c r="D215" s="735"/>
      <c r="E215" s="735"/>
      <c r="F215" s="735"/>
      <c r="G215" s="735"/>
      <c r="H215" s="496"/>
    </row>
    <row r="216" spans="1:8" ht="15" thickTop="1">
      <c r="A216" s="497"/>
      <c r="B216" s="521" t="s">
        <v>197</v>
      </c>
      <c r="C216" s="521" t="s">
        <v>197</v>
      </c>
      <c r="D216" s="521" t="s">
        <v>197</v>
      </c>
      <c r="E216" s="521" t="s">
        <v>197</v>
      </c>
      <c r="F216" s="521" t="s">
        <v>197</v>
      </c>
      <c r="G216" s="522" t="s">
        <v>662</v>
      </c>
      <c r="H216" s="73"/>
    </row>
    <row r="217" spans="1:8">
      <c r="A217" s="504" t="s">
        <v>45</v>
      </c>
      <c r="B217" s="524" t="s">
        <v>533</v>
      </c>
      <c r="C217" s="524" t="s">
        <v>533</v>
      </c>
      <c r="D217" s="524" t="s">
        <v>533</v>
      </c>
      <c r="E217" s="524" t="s">
        <v>533</v>
      </c>
      <c r="F217" s="524" t="s">
        <v>533</v>
      </c>
      <c r="G217" s="554" t="s">
        <v>217</v>
      </c>
      <c r="H217" s="73"/>
    </row>
    <row r="218" spans="1:8">
      <c r="A218" s="501" t="s">
        <v>684</v>
      </c>
      <c r="B218" s="543">
        <f t="shared" ref="B218:G220" si="25">+B295+B372</f>
        <v>0</v>
      </c>
      <c r="C218" s="543">
        <f t="shared" si="25"/>
        <v>0</v>
      </c>
      <c r="D218" s="543">
        <f t="shared" si="25"/>
        <v>0</v>
      </c>
      <c r="E218" s="543">
        <f t="shared" si="25"/>
        <v>0</v>
      </c>
      <c r="F218" s="543">
        <f t="shared" si="25"/>
        <v>0</v>
      </c>
      <c r="G218" s="550" t="s">
        <v>535</v>
      </c>
      <c r="H218" s="73"/>
    </row>
    <row r="219" spans="1:8">
      <c r="A219" s="501" t="s">
        <v>685</v>
      </c>
      <c r="B219" s="543">
        <f t="shared" si="25"/>
        <v>0</v>
      </c>
      <c r="C219" s="543">
        <f t="shared" si="25"/>
        <v>0</v>
      </c>
      <c r="D219" s="543">
        <f t="shared" si="25"/>
        <v>0</v>
      </c>
      <c r="E219" s="543">
        <f t="shared" si="25"/>
        <v>0</v>
      </c>
      <c r="F219" s="543">
        <f t="shared" si="25"/>
        <v>0</v>
      </c>
      <c r="G219" s="544">
        <f t="shared" si="25"/>
        <v>0</v>
      </c>
      <c r="H219" s="73"/>
    </row>
    <row r="220" spans="1:8">
      <c r="A220" s="501" t="s">
        <v>686</v>
      </c>
      <c r="B220" s="543">
        <f t="shared" si="25"/>
        <v>0</v>
      </c>
      <c r="C220" s="543">
        <f t="shared" si="25"/>
        <v>0</v>
      </c>
      <c r="D220" s="543">
        <f t="shared" si="25"/>
        <v>0</v>
      </c>
      <c r="E220" s="543">
        <f t="shared" si="25"/>
        <v>0</v>
      </c>
      <c r="F220" s="543">
        <f t="shared" si="25"/>
        <v>0</v>
      </c>
      <c r="G220" s="544">
        <f t="shared" si="25"/>
        <v>0</v>
      </c>
      <c r="H220" s="73"/>
    </row>
    <row r="221" spans="1:8" s="133" customFormat="1" ht="21" customHeight="1">
      <c r="A221" s="555" t="s">
        <v>668</v>
      </c>
      <c r="B221" s="538">
        <f>SUM(B218:B220)</f>
        <v>0</v>
      </c>
      <c r="C221" s="538">
        <f>SUM(C218:C220)</f>
        <v>0</v>
      </c>
      <c r="D221" s="538">
        <f>SUM(D218:D220)</f>
        <v>0</v>
      </c>
      <c r="E221" s="538">
        <f>SUM(E218:E220)</f>
        <v>0</v>
      </c>
      <c r="F221" s="538">
        <f>SUM(F218:F220)</f>
        <v>0</v>
      </c>
      <c r="G221" s="556">
        <f>SUM(G219:G220)</f>
        <v>0</v>
      </c>
      <c r="H221" s="509"/>
    </row>
    <row r="222" spans="1:8">
      <c r="A222" s="501" t="s">
        <v>687</v>
      </c>
      <c r="B222" s="557">
        <f t="shared" ref="B222:G223" si="26">+B299+B376</f>
        <v>0</v>
      </c>
      <c r="C222" s="557">
        <f t="shared" si="26"/>
        <v>0</v>
      </c>
      <c r="D222" s="557">
        <f t="shared" si="26"/>
        <v>0</v>
      </c>
      <c r="E222" s="557">
        <f t="shared" si="26"/>
        <v>0</v>
      </c>
      <c r="F222" s="557">
        <f t="shared" si="26"/>
        <v>0</v>
      </c>
      <c r="G222" s="544">
        <f t="shared" si="26"/>
        <v>0</v>
      </c>
      <c r="H222" s="73"/>
    </row>
    <row r="223" spans="1:8">
      <c r="A223" s="501" t="s">
        <v>688</v>
      </c>
      <c r="B223" s="543">
        <f t="shared" si="26"/>
        <v>0</v>
      </c>
      <c r="C223" s="543">
        <f t="shared" si="26"/>
        <v>0</v>
      </c>
      <c r="D223" s="543">
        <f t="shared" si="26"/>
        <v>0</v>
      </c>
      <c r="E223" s="543">
        <f t="shared" si="26"/>
        <v>0</v>
      </c>
      <c r="F223" s="543">
        <f t="shared" si="26"/>
        <v>0</v>
      </c>
      <c r="G223" s="544">
        <f t="shared" si="26"/>
        <v>0</v>
      </c>
      <c r="H223" s="73"/>
    </row>
    <row r="224" spans="1:8" s="133" customFormat="1" ht="21" customHeight="1">
      <c r="A224" s="555" t="s">
        <v>689</v>
      </c>
      <c r="B224" s="558">
        <f t="shared" ref="B224:G224" si="27">B221-B222-B223</f>
        <v>0</v>
      </c>
      <c r="C224" s="558">
        <f t="shared" si="27"/>
        <v>0</v>
      </c>
      <c r="D224" s="558">
        <f t="shared" si="27"/>
        <v>0</v>
      </c>
      <c r="E224" s="558">
        <f t="shared" si="27"/>
        <v>0</v>
      </c>
      <c r="F224" s="558">
        <f t="shared" si="27"/>
        <v>0</v>
      </c>
      <c r="G224" s="556">
        <f t="shared" si="27"/>
        <v>0</v>
      </c>
      <c r="H224" s="509"/>
    </row>
    <row r="225" spans="1:8">
      <c r="A225" s="501" t="s">
        <v>690</v>
      </c>
      <c r="B225" s="543">
        <f t="shared" ref="B225:G225" si="28">+B302+B379</f>
        <v>0</v>
      </c>
      <c r="C225" s="543">
        <f t="shared" si="28"/>
        <v>0</v>
      </c>
      <c r="D225" s="543">
        <f t="shared" si="28"/>
        <v>0</v>
      </c>
      <c r="E225" s="543">
        <f t="shared" si="28"/>
        <v>0</v>
      </c>
      <c r="F225" s="543">
        <f t="shared" si="28"/>
        <v>0</v>
      </c>
      <c r="G225" s="544">
        <f t="shared" si="28"/>
        <v>0</v>
      </c>
      <c r="H225" s="73"/>
    </row>
    <row r="226" spans="1:8">
      <c r="A226" s="501" t="s">
        <v>691</v>
      </c>
      <c r="B226" s="543" t="e">
        <f t="shared" ref="B226:G226" si="29">B224/B225</f>
        <v>#DIV/0!</v>
      </c>
      <c r="C226" s="543" t="e">
        <f t="shared" si="29"/>
        <v>#DIV/0!</v>
      </c>
      <c r="D226" s="543" t="e">
        <f t="shared" si="29"/>
        <v>#DIV/0!</v>
      </c>
      <c r="E226" s="543" t="e">
        <f t="shared" si="29"/>
        <v>#DIV/0!</v>
      </c>
      <c r="F226" s="543" t="e">
        <f t="shared" si="29"/>
        <v>#DIV/0!</v>
      </c>
      <c r="G226" s="544" t="e">
        <f t="shared" si="29"/>
        <v>#DIV/0!</v>
      </c>
      <c r="H226" s="73"/>
    </row>
    <row r="227" spans="1:8">
      <c r="A227" s="501" t="s">
        <v>692</v>
      </c>
      <c r="B227" s="543">
        <f t="shared" ref="B227:G227" si="30">+B304+B381</f>
        <v>0</v>
      </c>
      <c r="C227" s="543">
        <f t="shared" si="30"/>
        <v>0</v>
      </c>
      <c r="D227" s="543">
        <f t="shared" si="30"/>
        <v>0</v>
      </c>
      <c r="E227" s="543">
        <f t="shared" si="30"/>
        <v>0</v>
      </c>
      <c r="F227" s="543">
        <f t="shared" si="30"/>
        <v>0</v>
      </c>
      <c r="G227" s="544">
        <f t="shared" si="30"/>
        <v>0</v>
      </c>
      <c r="H227" s="73"/>
    </row>
    <row r="228" spans="1:8" ht="15" thickBot="1">
      <c r="A228" s="540" t="s">
        <v>693</v>
      </c>
      <c r="B228" s="559" t="e">
        <f t="shared" ref="B228:G228" si="31">B224/B227</f>
        <v>#DIV/0!</v>
      </c>
      <c r="C228" s="559" t="e">
        <f t="shared" si="31"/>
        <v>#DIV/0!</v>
      </c>
      <c r="D228" s="559" t="e">
        <f t="shared" si="31"/>
        <v>#DIV/0!</v>
      </c>
      <c r="E228" s="559" t="e">
        <f t="shared" si="31"/>
        <v>#DIV/0!</v>
      </c>
      <c r="F228" s="559" t="e">
        <f t="shared" si="31"/>
        <v>#DIV/0!</v>
      </c>
      <c r="G228" s="560" t="e">
        <f t="shared" si="31"/>
        <v>#DIV/0!</v>
      </c>
      <c r="H228" s="73"/>
    </row>
    <row r="229" spans="1:8" ht="15" thickTop="1"/>
    <row r="232" spans="1:8">
      <c r="A232" s="492" t="s">
        <v>638</v>
      </c>
      <c r="B232" s="732" t="s">
        <v>639</v>
      </c>
      <c r="C232" s="732"/>
      <c r="D232" s="732"/>
      <c r="E232" s="732"/>
      <c r="F232" s="732"/>
      <c r="G232" s="732"/>
      <c r="H232" s="732"/>
    </row>
    <row r="233" spans="1:8">
      <c r="A233" s="492" t="s">
        <v>640</v>
      </c>
      <c r="B233" s="493" t="s">
        <v>695</v>
      </c>
      <c r="E233" s="73" t="s">
        <v>45</v>
      </c>
      <c r="F233" s="427" t="s">
        <v>128</v>
      </c>
      <c r="G233" s="493" t="s">
        <v>695</v>
      </c>
      <c r="H233" s="73" t="s">
        <v>45</v>
      </c>
    </row>
    <row r="234" spans="1:8" ht="18" customHeight="1">
      <c r="A234" s="317" t="s">
        <v>642</v>
      </c>
      <c r="B234" s="73"/>
      <c r="C234" s="73"/>
      <c r="D234" s="73"/>
      <c r="E234" s="73"/>
      <c r="F234" s="73"/>
      <c r="G234" s="73"/>
      <c r="H234" s="73"/>
    </row>
    <row r="235" spans="1:8" ht="12.75" customHeight="1">
      <c r="A235" s="317"/>
      <c r="B235" s="73"/>
      <c r="C235" s="73"/>
      <c r="D235" s="73"/>
      <c r="E235" s="73"/>
      <c r="F235" s="73"/>
      <c r="G235" s="73"/>
      <c r="H235" s="73"/>
    </row>
    <row r="236" spans="1:8" ht="12" customHeight="1">
      <c r="A236" s="131" t="s">
        <v>643</v>
      </c>
      <c r="B236" s="570" t="s">
        <v>697</v>
      </c>
      <c r="C236" s="73"/>
      <c r="D236" s="73"/>
      <c r="E236" s="73"/>
      <c r="F236" s="73"/>
      <c r="G236" s="73"/>
      <c r="H236" s="73"/>
    </row>
    <row r="237" spans="1:8" ht="12" customHeight="1">
      <c r="A237" s="492"/>
      <c r="B237" s="493"/>
      <c r="C237" s="73"/>
      <c r="D237" s="73"/>
      <c r="E237" s="73"/>
      <c r="F237" s="73"/>
      <c r="G237" s="73"/>
      <c r="H237" s="73"/>
    </row>
    <row r="238" spans="1:8" ht="21" customHeight="1">
      <c r="A238" s="733" t="s">
        <v>644</v>
      </c>
      <c r="B238" s="733"/>
      <c r="C238" s="733"/>
      <c r="D238" s="733"/>
      <c r="E238" s="733"/>
      <c r="F238" s="733"/>
      <c r="G238" s="733"/>
      <c r="H238" s="495"/>
    </row>
    <row r="239" spans="1:8" ht="15" thickBot="1">
      <c r="A239" s="734" t="s">
        <v>645</v>
      </c>
      <c r="B239" s="734"/>
      <c r="C239" s="734"/>
      <c r="D239" s="734"/>
      <c r="E239" s="734"/>
      <c r="F239" s="734"/>
      <c r="G239" s="734"/>
      <c r="H239" s="496"/>
    </row>
    <row r="240" spans="1:8" ht="15" thickTop="1">
      <c r="A240" s="497" t="s">
        <v>646</v>
      </c>
      <c r="B240" s="498"/>
      <c r="C240" s="498"/>
      <c r="D240" s="498"/>
      <c r="E240" s="498"/>
      <c r="F240" s="499"/>
      <c r="G240" s="561">
        <v>0</v>
      </c>
      <c r="H240" s="73" t="s">
        <v>45</v>
      </c>
    </row>
    <row r="241" spans="1:8">
      <c r="A241" s="501" t="s">
        <v>647</v>
      </c>
      <c r="B241" s="73"/>
      <c r="C241" s="73"/>
      <c r="D241" s="73"/>
      <c r="E241" s="73"/>
      <c r="F241" s="502"/>
      <c r="G241" s="562">
        <v>0</v>
      </c>
      <c r="H241" s="73" t="s">
        <v>45</v>
      </c>
    </row>
    <row r="242" spans="1:8">
      <c r="A242" s="501" t="s">
        <v>648</v>
      </c>
      <c r="B242" s="73"/>
      <c r="C242" s="73"/>
      <c r="D242" s="73"/>
      <c r="E242" s="73"/>
      <c r="F242" s="502"/>
      <c r="G242" s="562">
        <v>0</v>
      </c>
      <c r="H242" s="73" t="s">
        <v>45</v>
      </c>
    </row>
    <row r="243" spans="1:8">
      <c r="A243" s="504" t="s">
        <v>649</v>
      </c>
      <c r="B243" s="505"/>
      <c r="C243" s="505"/>
      <c r="D243" s="505"/>
      <c r="E243" s="505"/>
      <c r="F243" s="506"/>
      <c r="G243" s="563">
        <v>0</v>
      </c>
      <c r="H243" s="73" t="s">
        <v>45</v>
      </c>
    </row>
    <row r="244" spans="1:8" s="133" customFormat="1" ht="21" customHeight="1">
      <c r="A244" s="508" t="s">
        <v>650</v>
      </c>
      <c r="B244" s="509"/>
      <c r="C244" s="509"/>
      <c r="D244" s="509"/>
      <c r="E244" s="509"/>
      <c r="F244" s="510"/>
      <c r="G244" s="511">
        <f>SUM(G240:G243)</f>
        <v>0</v>
      </c>
      <c r="H244" s="509" t="s">
        <v>45</v>
      </c>
    </row>
    <row r="245" spans="1:8">
      <c r="A245" s="501" t="s">
        <v>651</v>
      </c>
      <c r="B245" s="73"/>
      <c r="C245" s="73"/>
      <c r="D245" s="73"/>
      <c r="E245" s="73"/>
      <c r="F245" s="502"/>
      <c r="G245" s="562">
        <v>0</v>
      </c>
      <c r="H245" s="73" t="s">
        <v>45</v>
      </c>
    </row>
    <row r="246" spans="1:8">
      <c r="A246" s="504" t="s">
        <v>652</v>
      </c>
      <c r="B246" s="505"/>
      <c r="C246" s="505"/>
      <c r="D246" s="505"/>
      <c r="E246" s="505"/>
      <c r="F246" s="506"/>
      <c r="G246" s="563">
        <v>0</v>
      </c>
      <c r="H246" s="73" t="s">
        <v>45</v>
      </c>
    </row>
    <row r="247" spans="1:8" s="133" customFormat="1" ht="21" customHeight="1">
      <c r="A247" s="512" t="s">
        <v>653</v>
      </c>
      <c r="B247" s="513"/>
      <c r="C247" s="513"/>
      <c r="D247" s="513"/>
      <c r="E247" s="513"/>
      <c r="F247" s="514"/>
      <c r="G247" s="515">
        <f>SUM(G245:G246)</f>
        <v>0</v>
      </c>
      <c r="H247" s="509" t="s">
        <v>45</v>
      </c>
    </row>
    <row r="248" spans="1:8" s="133" customFormat="1" ht="21" customHeight="1" thickBot="1">
      <c r="A248" s="516" t="s">
        <v>654</v>
      </c>
      <c r="B248" s="517"/>
      <c r="C248" s="517"/>
      <c r="D248" s="517"/>
      <c r="E248" s="517"/>
      <c r="F248" s="518"/>
      <c r="G248" s="519">
        <f>G244-G247</f>
        <v>0</v>
      </c>
      <c r="H248" s="509" t="s">
        <v>45</v>
      </c>
    </row>
    <row r="249" spans="1:8" ht="15" thickTop="1">
      <c r="A249" s="73"/>
      <c r="B249" s="73"/>
      <c r="C249" s="73"/>
      <c r="D249" s="73"/>
      <c r="E249" s="73"/>
      <c r="F249" s="73"/>
      <c r="G249" s="73"/>
      <c r="H249" s="73"/>
    </row>
    <row r="250" spans="1:8">
      <c r="A250" s="73"/>
      <c r="B250" s="73"/>
      <c r="C250" s="73"/>
      <c r="D250" s="73"/>
      <c r="E250" s="73"/>
      <c r="F250" s="73"/>
      <c r="G250" s="73"/>
      <c r="H250" s="73"/>
    </row>
    <row r="251" spans="1:8">
      <c r="A251" s="733" t="s">
        <v>655</v>
      </c>
      <c r="B251" s="733"/>
      <c r="C251" s="733"/>
      <c r="D251" s="733"/>
      <c r="E251" s="733"/>
      <c r="F251" s="733"/>
      <c r="G251" s="733"/>
      <c r="H251" s="733"/>
    </row>
    <row r="252" spans="1:8">
      <c r="A252" s="73"/>
      <c r="B252" s="73" t="s">
        <v>656</v>
      </c>
      <c r="C252" s="73"/>
      <c r="D252" s="73"/>
      <c r="E252" s="73"/>
      <c r="F252" s="73"/>
      <c r="G252" s="564">
        <v>0</v>
      </c>
      <c r="H252" s="73" t="s">
        <v>45</v>
      </c>
    </row>
    <row r="253" spans="1:8">
      <c r="A253" s="73"/>
      <c r="B253" s="73" t="s">
        <v>657</v>
      </c>
      <c r="C253" s="73"/>
      <c r="D253" s="73"/>
      <c r="E253" s="73"/>
      <c r="F253" s="73"/>
      <c r="G253" s="564">
        <v>0</v>
      </c>
      <c r="H253" s="73" t="s">
        <v>45</v>
      </c>
    </row>
    <row r="254" spans="1:8">
      <c r="A254" s="73"/>
      <c r="B254" s="73"/>
      <c r="C254" s="73"/>
      <c r="D254" s="73"/>
      <c r="E254" s="73"/>
      <c r="F254" s="73"/>
      <c r="G254" s="73"/>
      <c r="H254" s="73"/>
    </row>
    <row r="255" spans="1:8">
      <c r="A255" s="73"/>
      <c r="B255" s="73"/>
      <c r="C255" s="73"/>
      <c r="D255" s="73"/>
      <c r="E255" s="73"/>
      <c r="F255" s="73"/>
      <c r="G255" s="73"/>
      <c r="H255" s="73"/>
    </row>
    <row r="256" spans="1:8">
      <c r="A256" s="733" t="s">
        <v>658</v>
      </c>
      <c r="B256" s="733"/>
      <c r="C256" s="733"/>
      <c r="D256" s="733"/>
      <c r="E256" s="733"/>
      <c r="F256" s="733"/>
      <c r="G256" s="733"/>
      <c r="H256" s="733"/>
    </row>
    <row r="257" spans="1:8" ht="15" thickBot="1">
      <c r="A257" s="734" t="s">
        <v>659</v>
      </c>
      <c r="B257" s="734"/>
      <c r="C257" s="734"/>
      <c r="D257" s="734"/>
      <c r="E257" s="734"/>
      <c r="F257" s="734"/>
      <c r="G257" s="734"/>
      <c r="H257" s="734"/>
    </row>
    <row r="258" spans="1:8" ht="15" thickTop="1">
      <c r="A258" s="497" t="s">
        <v>660</v>
      </c>
      <c r="B258" s="520" t="s">
        <v>661</v>
      </c>
      <c r="C258" s="521" t="s">
        <v>197</v>
      </c>
      <c r="D258" s="521" t="s">
        <v>197</v>
      </c>
      <c r="E258" s="521" t="s">
        <v>197</v>
      </c>
      <c r="F258" s="521" t="s">
        <v>197</v>
      </c>
      <c r="G258" s="521" t="s">
        <v>662</v>
      </c>
      <c r="H258" s="522" t="s">
        <v>663</v>
      </c>
    </row>
    <row r="259" spans="1:8">
      <c r="A259" s="504"/>
      <c r="B259" s="523" t="s">
        <v>216</v>
      </c>
      <c r="C259" s="524" t="s">
        <v>533</v>
      </c>
      <c r="D259" s="524" t="s">
        <v>533</v>
      </c>
      <c r="E259" s="524" t="s">
        <v>533</v>
      </c>
      <c r="F259" s="524" t="s">
        <v>533</v>
      </c>
      <c r="G259" s="523" t="s">
        <v>217</v>
      </c>
      <c r="H259" s="525"/>
    </row>
    <row r="260" spans="1:8">
      <c r="A260" s="501" t="s">
        <v>664</v>
      </c>
      <c r="B260" s="526" t="s">
        <v>535</v>
      </c>
      <c r="C260" s="418">
        <v>0</v>
      </c>
      <c r="D260" s="418">
        <v>0</v>
      </c>
      <c r="E260" s="418">
        <v>0</v>
      </c>
      <c r="F260" s="418">
        <v>0</v>
      </c>
      <c r="G260" s="526" t="s">
        <v>535</v>
      </c>
      <c r="H260" s="530" t="s">
        <v>535</v>
      </c>
    </row>
    <row r="261" spans="1:8">
      <c r="A261" s="501" t="s">
        <v>665</v>
      </c>
      <c r="B261" s="418">
        <v>0</v>
      </c>
      <c r="C261" s="418">
        <v>0</v>
      </c>
      <c r="D261" s="418">
        <v>0</v>
      </c>
      <c r="E261" s="418">
        <v>0</v>
      </c>
      <c r="F261" s="418">
        <v>0</v>
      </c>
      <c r="G261" s="418">
        <v>0</v>
      </c>
      <c r="H261" s="544">
        <f>SUM(B261:G261)</f>
        <v>0</v>
      </c>
    </row>
    <row r="262" spans="1:8">
      <c r="A262" s="501" t="s">
        <v>666</v>
      </c>
      <c r="B262" s="418">
        <v>0</v>
      </c>
      <c r="C262" s="418">
        <v>0</v>
      </c>
      <c r="D262" s="418">
        <v>0</v>
      </c>
      <c r="E262" s="418">
        <v>0</v>
      </c>
      <c r="F262" s="418">
        <v>0</v>
      </c>
      <c r="G262" s="418">
        <v>0</v>
      </c>
      <c r="H262" s="544">
        <f>SUM(B262:G262)</f>
        <v>0</v>
      </c>
    </row>
    <row r="263" spans="1:8">
      <c r="A263" s="504" t="s">
        <v>667</v>
      </c>
      <c r="B263" s="565">
        <v>0</v>
      </c>
      <c r="C263" s="565">
        <v>0</v>
      </c>
      <c r="D263" s="565">
        <v>0</v>
      </c>
      <c r="E263" s="565">
        <v>0</v>
      </c>
      <c r="F263" s="565">
        <v>0</v>
      </c>
      <c r="G263" s="565">
        <v>0</v>
      </c>
      <c r="H263" s="546">
        <f>SUM(B263:G263)</f>
        <v>0</v>
      </c>
    </row>
    <row r="264" spans="1:8" s="133" customFormat="1" ht="21" customHeight="1">
      <c r="A264" s="536" t="s">
        <v>668</v>
      </c>
      <c r="B264" s="566" t="s">
        <v>535</v>
      </c>
      <c r="C264" s="538">
        <f>C260-C261+C262+C263</f>
        <v>0</v>
      </c>
      <c r="D264" s="538">
        <f>D260-D261+D262+D263</f>
        <v>0</v>
      </c>
      <c r="E264" s="538">
        <f>E260-E261+E262+E263</f>
        <v>0</v>
      </c>
      <c r="F264" s="538">
        <f>F260-F261+F262+F263</f>
        <v>0</v>
      </c>
      <c r="G264" s="538">
        <f>-G261+G262+G263</f>
        <v>0</v>
      </c>
      <c r="H264" s="539" t="s">
        <v>535</v>
      </c>
    </row>
    <row r="265" spans="1:8" ht="15" thickBot="1">
      <c r="A265" s="540" t="s">
        <v>669</v>
      </c>
      <c r="B265" s="567">
        <v>0</v>
      </c>
      <c r="C265" s="567">
        <v>0</v>
      </c>
      <c r="D265" s="567">
        <v>0</v>
      </c>
      <c r="E265" s="567">
        <v>0</v>
      </c>
      <c r="F265" s="567">
        <v>0</v>
      </c>
      <c r="G265" s="567">
        <v>0</v>
      </c>
      <c r="H265" s="542">
        <f>SUM(B265:G265)</f>
        <v>0</v>
      </c>
    </row>
    <row r="266" spans="1:8" ht="15" thickTop="1">
      <c r="A266" s="73"/>
      <c r="B266" s="73"/>
      <c r="C266" s="73"/>
      <c r="D266" s="73"/>
      <c r="E266" s="73"/>
      <c r="F266" s="73"/>
      <c r="G266" s="73"/>
      <c r="H266" s="73"/>
    </row>
    <row r="267" spans="1:8">
      <c r="A267" s="73"/>
      <c r="B267" s="73"/>
      <c r="C267" s="73"/>
      <c r="D267" s="73"/>
      <c r="E267" s="73"/>
      <c r="F267" s="73"/>
      <c r="G267" s="73"/>
      <c r="H267" s="73"/>
    </row>
    <row r="268" spans="1:8">
      <c r="A268" s="73"/>
      <c r="B268" s="73"/>
      <c r="C268" s="73"/>
      <c r="D268" s="73"/>
      <c r="E268" s="73"/>
      <c r="F268" s="73"/>
      <c r="G268" s="73"/>
      <c r="H268" s="73"/>
    </row>
    <row r="269" spans="1:8">
      <c r="A269" s="73"/>
      <c r="B269" s="73"/>
      <c r="C269" s="73"/>
      <c r="D269" s="73"/>
      <c r="E269" s="73"/>
      <c r="F269" s="73"/>
      <c r="G269" s="73"/>
      <c r="H269" s="73"/>
    </row>
    <row r="270" spans="1:8">
      <c r="A270" s="73"/>
      <c r="B270" s="73"/>
      <c r="C270" s="73"/>
      <c r="D270" s="73"/>
      <c r="E270" s="73"/>
      <c r="F270" s="73"/>
      <c r="G270" s="73"/>
      <c r="H270" s="73"/>
    </row>
    <row r="271" spans="1:8">
      <c r="A271" s="733" t="s">
        <v>670</v>
      </c>
      <c r="B271" s="733"/>
      <c r="C271" s="733"/>
      <c r="D271" s="733"/>
      <c r="E271" s="733"/>
      <c r="F271" s="733"/>
      <c r="G271" s="733"/>
      <c r="H271" s="733"/>
    </row>
    <row r="272" spans="1:8" ht="15" thickBot="1">
      <c r="A272" s="734" t="s">
        <v>671</v>
      </c>
      <c r="B272" s="734"/>
      <c r="C272" s="734"/>
      <c r="D272" s="734"/>
      <c r="E272" s="734"/>
      <c r="F272" s="734"/>
      <c r="G272" s="734"/>
      <c r="H272" s="734"/>
    </row>
    <row r="273" spans="1:8" ht="15" thickTop="1">
      <c r="A273" s="497" t="s">
        <v>45</v>
      </c>
      <c r="B273" s="520" t="s">
        <v>672</v>
      </c>
      <c r="C273" s="521" t="s">
        <v>197</v>
      </c>
      <c r="D273" s="521" t="s">
        <v>197</v>
      </c>
      <c r="E273" s="521" t="s">
        <v>197</v>
      </c>
      <c r="F273" s="521" t="s">
        <v>197</v>
      </c>
      <c r="G273" s="521" t="s">
        <v>662</v>
      </c>
      <c r="H273" s="522" t="s">
        <v>663</v>
      </c>
    </row>
    <row r="274" spans="1:8">
      <c r="A274" s="504" t="s">
        <v>45</v>
      </c>
      <c r="B274" s="523" t="s">
        <v>216</v>
      </c>
      <c r="C274" s="524" t="s">
        <v>533</v>
      </c>
      <c r="D274" s="524" t="s">
        <v>533</v>
      </c>
      <c r="E274" s="524" t="s">
        <v>533</v>
      </c>
      <c r="F274" s="524" t="s">
        <v>533</v>
      </c>
      <c r="G274" s="523" t="s">
        <v>217</v>
      </c>
      <c r="H274" s="525"/>
    </row>
    <row r="275" spans="1:8">
      <c r="A275" s="501" t="s">
        <v>673</v>
      </c>
      <c r="B275" s="418">
        <v>0</v>
      </c>
      <c r="C275" s="418">
        <v>0</v>
      </c>
      <c r="D275" s="418">
        <v>0</v>
      </c>
      <c r="E275" s="418">
        <v>0</v>
      </c>
      <c r="F275" s="418">
        <v>0</v>
      </c>
      <c r="G275" s="418">
        <v>0</v>
      </c>
      <c r="H275" s="544">
        <f>SUM(B275:G275)</f>
        <v>0</v>
      </c>
    </row>
    <row r="276" spans="1:8">
      <c r="A276" s="504" t="s">
        <v>674</v>
      </c>
      <c r="B276" s="565">
        <v>0</v>
      </c>
      <c r="C276" s="565">
        <v>0</v>
      </c>
      <c r="D276" s="565">
        <v>0</v>
      </c>
      <c r="E276" s="565">
        <v>0</v>
      </c>
      <c r="F276" s="565">
        <v>0</v>
      </c>
      <c r="G276" s="565">
        <v>0</v>
      </c>
      <c r="H276" s="546">
        <f>SUM(B276:G276)</f>
        <v>0</v>
      </c>
    </row>
    <row r="277" spans="1:8" ht="21" customHeight="1">
      <c r="A277" s="536" t="s">
        <v>668</v>
      </c>
      <c r="B277" s="532">
        <f t="shared" ref="B277:G277" si="32">SUM(B275:B276)</f>
        <v>0</v>
      </c>
      <c r="C277" s="532">
        <f t="shared" si="32"/>
        <v>0</v>
      </c>
      <c r="D277" s="532">
        <f t="shared" si="32"/>
        <v>0</v>
      </c>
      <c r="E277" s="532">
        <f t="shared" si="32"/>
        <v>0</v>
      </c>
      <c r="F277" s="532">
        <f t="shared" si="32"/>
        <v>0</v>
      </c>
      <c r="G277" s="532">
        <f t="shared" si="32"/>
        <v>0</v>
      </c>
      <c r="H277" s="547">
        <f>SUM(B277:G277)</f>
        <v>0</v>
      </c>
    </row>
    <row r="278" spans="1:8" ht="15" thickBot="1">
      <c r="A278" s="540" t="s">
        <v>675</v>
      </c>
      <c r="B278" s="567">
        <v>0</v>
      </c>
      <c r="C278" s="567">
        <v>0</v>
      </c>
      <c r="D278" s="567">
        <v>0</v>
      </c>
      <c r="E278" s="567">
        <v>0</v>
      </c>
      <c r="F278" s="567">
        <v>0</v>
      </c>
      <c r="G278" s="548" t="s">
        <v>535</v>
      </c>
      <c r="H278" s="542">
        <f>SUM(B278:G278)</f>
        <v>0</v>
      </c>
    </row>
    <row r="279" spans="1:8" ht="15" thickTop="1">
      <c r="A279" s="73"/>
      <c r="B279" s="73"/>
      <c r="C279" s="73"/>
      <c r="D279" s="73"/>
      <c r="E279" s="73"/>
      <c r="F279" s="73"/>
      <c r="G279" s="73"/>
      <c r="H279" s="73"/>
    </row>
    <row r="280" spans="1:8">
      <c r="A280" s="73"/>
      <c r="B280" s="73"/>
      <c r="C280" s="73"/>
      <c r="D280" s="73"/>
      <c r="E280" s="73"/>
      <c r="F280" s="73"/>
      <c r="G280" s="73"/>
      <c r="H280" s="73"/>
    </row>
    <row r="281" spans="1:8">
      <c r="A281" s="733" t="s">
        <v>676</v>
      </c>
      <c r="B281" s="733"/>
      <c r="C281" s="733"/>
      <c r="D281" s="733"/>
      <c r="E281" s="733"/>
      <c r="F281" s="733"/>
      <c r="G281" s="733"/>
      <c r="H281" s="733"/>
    </row>
    <row r="282" spans="1:8" ht="15" thickBot="1">
      <c r="A282" s="735" t="s">
        <v>677</v>
      </c>
      <c r="B282" s="735"/>
      <c r="C282" s="735"/>
      <c r="D282" s="735"/>
      <c r="E282" s="735"/>
      <c r="F282" s="735"/>
      <c r="G282" s="735"/>
      <c r="H282" s="735"/>
    </row>
    <row r="283" spans="1:8" ht="15" thickTop="1">
      <c r="A283" s="501" t="s">
        <v>45</v>
      </c>
      <c r="B283" s="549" t="s">
        <v>678</v>
      </c>
      <c r="C283" s="521" t="s">
        <v>197</v>
      </c>
      <c r="D283" s="521" t="s">
        <v>197</v>
      </c>
      <c r="E283" s="521" t="s">
        <v>197</v>
      </c>
      <c r="F283" s="521" t="s">
        <v>197</v>
      </c>
      <c r="G283" s="526" t="s">
        <v>662</v>
      </c>
      <c r="H283" s="550" t="s">
        <v>663</v>
      </c>
    </row>
    <row r="284" spans="1:8">
      <c r="A284" s="504" t="s">
        <v>45</v>
      </c>
      <c r="B284" s="523" t="s">
        <v>216</v>
      </c>
      <c r="C284" s="524" t="s">
        <v>533</v>
      </c>
      <c r="D284" s="524" t="s">
        <v>533</v>
      </c>
      <c r="E284" s="524" t="s">
        <v>533</v>
      </c>
      <c r="F284" s="524" t="s">
        <v>533</v>
      </c>
      <c r="G284" s="523" t="s">
        <v>217</v>
      </c>
      <c r="H284" s="525"/>
    </row>
    <row r="285" spans="1:8">
      <c r="A285" s="501" t="s">
        <v>679</v>
      </c>
      <c r="B285" s="418">
        <v>0</v>
      </c>
      <c r="C285" s="418">
        <v>0</v>
      </c>
      <c r="D285" s="418">
        <v>0</v>
      </c>
      <c r="E285" s="418">
        <v>0</v>
      </c>
      <c r="F285" s="418">
        <v>0</v>
      </c>
      <c r="G285" s="418">
        <v>0</v>
      </c>
      <c r="H285" s="544">
        <f>SUM(B285:G285)</f>
        <v>0</v>
      </c>
    </row>
    <row r="286" spans="1:8">
      <c r="A286" s="504" t="s">
        <v>680</v>
      </c>
      <c r="B286" s="565">
        <v>0</v>
      </c>
      <c r="C286" s="565">
        <v>0</v>
      </c>
      <c r="D286" s="565">
        <v>0</v>
      </c>
      <c r="E286" s="565">
        <v>0</v>
      </c>
      <c r="F286" s="565">
        <v>0</v>
      </c>
      <c r="G286" s="565">
        <v>0</v>
      </c>
      <c r="H286" s="546">
        <f>SUM(B286:G286)</f>
        <v>0</v>
      </c>
    </row>
    <row r="287" spans="1:8" s="133" customFormat="1" ht="21" customHeight="1">
      <c r="A287" s="536" t="s">
        <v>668</v>
      </c>
      <c r="B287" s="532">
        <f t="shared" ref="B287:G287" si="33">SUM(B285:B286)</f>
        <v>0</v>
      </c>
      <c r="C287" s="532">
        <f t="shared" si="33"/>
        <v>0</v>
      </c>
      <c r="D287" s="532">
        <f t="shared" si="33"/>
        <v>0</v>
      </c>
      <c r="E287" s="532">
        <f t="shared" si="33"/>
        <v>0</v>
      </c>
      <c r="F287" s="532">
        <f t="shared" si="33"/>
        <v>0</v>
      </c>
      <c r="G287" s="532">
        <f t="shared" si="33"/>
        <v>0</v>
      </c>
      <c r="H287" s="551">
        <f>SUM(B287:G287)</f>
        <v>0</v>
      </c>
    </row>
    <row r="288" spans="1:8" ht="38.25" customHeight="1" thickBot="1">
      <c r="A288" s="552" t="s">
        <v>681</v>
      </c>
      <c r="B288" s="567">
        <v>0</v>
      </c>
      <c r="C288" s="567">
        <v>0</v>
      </c>
      <c r="D288" s="567">
        <v>0</v>
      </c>
      <c r="E288" s="567">
        <v>0</v>
      </c>
      <c r="F288" s="567">
        <v>0</v>
      </c>
      <c r="G288" s="567">
        <v>0</v>
      </c>
      <c r="H288" s="553" t="s">
        <v>535</v>
      </c>
    </row>
    <row r="289" spans="1:8" ht="10.5" customHeight="1" thickTop="1">
      <c r="A289" s="73"/>
      <c r="B289" s="73"/>
      <c r="C289" s="73"/>
      <c r="D289" s="73"/>
      <c r="E289" s="73"/>
      <c r="F289" s="73"/>
      <c r="G289" s="73"/>
      <c r="H289" s="73"/>
    </row>
    <row r="290" spans="1:8">
      <c r="A290" s="73"/>
      <c r="B290" s="73"/>
      <c r="C290" s="73"/>
      <c r="D290" s="73"/>
      <c r="E290" s="73"/>
      <c r="F290" s="73"/>
      <c r="G290" s="73"/>
      <c r="H290" s="73"/>
    </row>
    <row r="291" spans="1:8">
      <c r="A291" s="733" t="s">
        <v>682</v>
      </c>
      <c r="B291" s="733"/>
      <c r="C291" s="733"/>
      <c r="D291" s="733"/>
      <c r="E291" s="733"/>
      <c r="F291" s="733"/>
      <c r="G291" s="733"/>
      <c r="H291" s="495"/>
    </row>
    <row r="292" spans="1:8" ht="15" thickBot="1">
      <c r="A292" s="735" t="s">
        <v>683</v>
      </c>
      <c r="B292" s="735"/>
      <c r="C292" s="735"/>
      <c r="D292" s="735"/>
      <c r="E292" s="735"/>
      <c r="F292" s="735"/>
      <c r="G292" s="735"/>
      <c r="H292" s="496"/>
    </row>
    <row r="293" spans="1:8" ht="15" thickTop="1">
      <c r="A293" s="497"/>
      <c r="B293" s="521" t="s">
        <v>197</v>
      </c>
      <c r="C293" s="521" t="s">
        <v>197</v>
      </c>
      <c r="D293" s="521" t="s">
        <v>197</v>
      </c>
      <c r="E293" s="521" t="s">
        <v>197</v>
      </c>
      <c r="F293" s="521" t="s">
        <v>197</v>
      </c>
      <c r="G293" s="522" t="s">
        <v>662</v>
      </c>
      <c r="H293" s="73"/>
    </row>
    <row r="294" spans="1:8">
      <c r="A294" s="504" t="s">
        <v>45</v>
      </c>
      <c r="B294" s="524" t="s">
        <v>533</v>
      </c>
      <c r="C294" s="524" t="s">
        <v>533</v>
      </c>
      <c r="D294" s="524" t="s">
        <v>533</v>
      </c>
      <c r="E294" s="524" t="s">
        <v>533</v>
      </c>
      <c r="F294" s="524" t="s">
        <v>533</v>
      </c>
      <c r="G294" s="554" t="s">
        <v>217</v>
      </c>
      <c r="H294" s="73"/>
    </row>
    <row r="295" spans="1:8">
      <c r="A295" s="501" t="s">
        <v>684</v>
      </c>
      <c r="B295" s="418">
        <v>0</v>
      </c>
      <c r="C295" s="418">
        <v>0</v>
      </c>
      <c r="D295" s="418">
        <v>0</v>
      </c>
      <c r="E295" s="418">
        <v>0</v>
      </c>
      <c r="F295" s="418">
        <v>0</v>
      </c>
      <c r="G295" s="550" t="s">
        <v>535</v>
      </c>
      <c r="H295" s="73"/>
    </row>
    <row r="296" spans="1:8">
      <c r="A296" s="501" t="s">
        <v>685</v>
      </c>
      <c r="B296" s="418">
        <v>0</v>
      </c>
      <c r="C296" s="418">
        <v>0</v>
      </c>
      <c r="D296" s="418">
        <v>0</v>
      </c>
      <c r="E296" s="418">
        <v>0</v>
      </c>
      <c r="F296" s="418">
        <v>0</v>
      </c>
      <c r="G296" s="568">
        <v>0</v>
      </c>
      <c r="H296" s="73"/>
    </row>
    <row r="297" spans="1:8">
      <c r="A297" s="501" t="s">
        <v>686</v>
      </c>
      <c r="B297" s="418">
        <v>0</v>
      </c>
      <c r="C297" s="418">
        <v>0</v>
      </c>
      <c r="D297" s="418">
        <v>0</v>
      </c>
      <c r="E297" s="418">
        <v>0</v>
      </c>
      <c r="F297" s="418">
        <v>0</v>
      </c>
      <c r="G297" s="568">
        <v>0</v>
      </c>
      <c r="H297" s="73"/>
    </row>
    <row r="298" spans="1:8" s="133" customFormat="1" ht="21" customHeight="1">
      <c r="A298" s="555" t="s">
        <v>668</v>
      </c>
      <c r="B298" s="538">
        <f>SUM(B295:B297)</f>
        <v>0</v>
      </c>
      <c r="C298" s="538">
        <f>SUM(C295:C297)</f>
        <v>0</v>
      </c>
      <c r="D298" s="538">
        <f>SUM(D295:D297)</f>
        <v>0</v>
      </c>
      <c r="E298" s="538">
        <f>SUM(E295:E297)</f>
        <v>0</v>
      </c>
      <c r="F298" s="538">
        <f>SUM(F295:F297)</f>
        <v>0</v>
      </c>
      <c r="G298" s="556">
        <f>SUM(G296:G297)</f>
        <v>0</v>
      </c>
      <c r="H298" s="509"/>
    </row>
    <row r="299" spans="1:8">
      <c r="A299" s="501" t="s">
        <v>687</v>
      </c>
      <c r="B299" s="569">
        <v>0</v>
      </c>
      <c r="C299" s="569">
        <v>0</v>
      </c>
      <c r="D299" s="569">
        <v>0</v>
      </c>
      <c r="E299" s="569">
        <v>0</v>
      </c>
      <c r="F299" s="569">
        <v>0</v>
      </c>
      <c r="G299" s="568">
        <v>0</v>
      </c>
      <c r="H299" s="73"/>
    </row>
    <row r="300" spans="1:8">
      <c r="A300" s="501" t="s">
        <v>688</v>
      </c>
      <c r="B300" s="418">
        <v>0</v>
      </c>
      <c r="C300" s="418">
        <v>0</v>
      </c>
      <c r="D300" s="418">
        <v>0</v>
      </c>
      <c r="E300" s="418">
        <v>0</v>
      </c>
      <c r="F300" s="418">
        <v>0</v>
      </c>
      <c r="G300" s="568">
        <v>0</v>
      </c>
      <c r="H300" s="73"/>
    </row>
    <row r="301" spans="1:8" s="133" customFormat="1" ht="21" customHeight="1">
      <c r="A301" s="555" t="s">
        <v>689</v>
      </c>
      <c r="B301" s="558">
        <f t="shared" ref="B301:G301" si="34">B298-B299-B300</f>
        <v>0</v>
      </c>
      <c r="C301" s="558">
        <f t="shared" si="34"/>
        <v>0</v>
      </c>
      <c r="D301" s="558">
        <f t="shared" si="34"/>
        <v>0</v>
      </c>
      <c r="E301" s="558">
        <f t="shared" si="34"/>
        <v>0</v>
      </c>
      <c r="F301" s="558">
        <f t="shared" si="34"/>
        <v>0</v>
      </c>
      <c r="G301" s="556">
        <f t="shared" si="34"/>
        <v>0</v>
      </c>
      <c r="H301" s="509"/>
    </row>
    <row r="302" spans="1:8">
      <c r="A302" s="501" t="s">
        <v>690</v>
      </c>
      <c r="B302" s="418">
        <v>0</v>
      </c>
      <c r="C302" s="418">
        <v>0</v>
      </c>
      <c r="D302" s="418">
        <v>0</v>
      </c>
      <c r="E302" s="418">
        <v>0</v>
      </c>
      <c r="F302" s="418">
        <v>0</v>
      </c>
      <c r="G302" s="568">
        <v>0</v>
      </c>
      <c r="H302" s="73"/>
    </row>
    <row r="303" spans="1:8">
      <c r="A303" s="501" t="s">
        <v>691</v>
      </c>
      <c r="B303" s="543" t="e">
        <f t="shared" ref="B303:G303" si="35">B301/B302</f>
        <v>#DIV/0!</v>
      </c>
      <c r="C303" s="543" t="e">
        <f t="shared" si="35"/>
        <v>#DIV/0!</v>
      </c>
      <c r="D303" s="543" t="e">
        <f t="shared" si="35"/>
        <v>#DIV/0!</v>
      </c>
      <c r="E303" s="543" t="e">
        <f t="shared" si="35"/>
        <v>#DIV/0!</v>
      </c>
      <c r="F303" s="543" t="e">
        <f t="shared" si="35"/>
        <v>#DIV/0!</v>
      </c>
      <c r="G303" s="544" t="e">
        <f t="shared" si="35"/>
        <v>#DIV/0!</v>
      </c>
      <c r="H303" s="73"/>
    </row>
    <row r="304" spans="1:8">
      <c r="A304" s="501" t="s">
        <v>692</v>
      </c>
      <c r="B304" s="418">
        <v>0</v>
      </c>
      <c r="C304" s="418">
        <v>0</v>
      </c>
      <c r="D304" s="418">
        <v>0</v>
      </c>
      <c r="E304" s="418">
        <v>0</v>
      </c>
      <c r="F304" s="418">
        <v>0</v>
      </c>
      <c r="G304" s="568">
        <v>0</v>
      </c>
      <c r="H304" s="73"/>
    </row>
    <row r="305" spans="1:8" ht="15" thickBot="1">
      <c r="A305" s="540" t="s">
        <v>693</v>
      </c>
      <c r="B305" s="559" t="e">
        <f t="shared" ref="B305:G305" si="36">B301/B304</f>
        <v>#DIV/0!</v>
      </c>
      <c r="C305" s="559" t="e">
        <f t="shared" si="36"/>
        <v>#DIV/0!</v>
      </c>
      <c r="D305" s="559" t="e">
        <f t="shared" si="36"/>
        <v>#DIV/0!</v>
      </c>
      <c r="E305" s="559" t="e">
        <f t="shared" si="36"/>
        <v>#DIV/0!</v>
      </c>
      <c r="F305" s="559" t="e">
        <f t="shared" si="36"/>
        <v>#DIV/0!</v>
      </c>
      <c r="G305" s="560" t="e">
        <f t="shared" si="36"/>
        <v>#DIV/0!</v>
      </c>
      <c r="H305" s="73"/>
    </row>
    <row r="306" spans="1:8" ht="15" thickTop="1"/>
    <row r="309" spans="1:8">
      <c r="A309" s="492" t="s">
        <v>638</v>
      </c>
      <c r="B309" s="732" t="s">
        <v>639</v>
      </c>
      <c r="C309" s="732"/>
      <c r="D309" s="732"/>
      <c r="E309" s="732"/>
      <c r="F309" s="732"/>
      <c r="G309" s="732"/>
      <c r="H309" s="732"/>
    </row>
    <row r="310" spans="1:8">
      <c r="A310" s="492" t="s">
        <v>640</v>
      </c>
      <c r="B310" s="493" t="s">
        <v>695</v>
      </c>
      <c r="E310" s="73" t="s">
        <v>45</v>
      </c>
      <c r="F310" s="427" t="s">
        <v>128</v>
      </c>
      <c r="G310" s="493" t="s">
        <v>695</v>
      </c>
      <c r="H310" s="73" t="s">
        <v>45</v>
      </c>
    </row>
    <row r="311" spans="1:8" ht="18" customHeight="1">
      <c r="A311" s="317" t="s">
        <v>642</v>
      </c>
      <c r="B311" s="73"/>
      <c r="C311" s="73"/>
      <c r="D311" s="73"/>
      <c r="E311" s="73"/>
      <c r="F311" s="73"/>
      <c r="G311" s="73"/>
      <c r="H311" s="73"/>
    </row>
    <row r="312" spans="1:8" ht="12.75" customHeight="1">
      <c r="A312" s="317"/>
      <c r="B312" s="73"/>
      <c r="C312" s="73"/>
      <c r="D312" s="73"/>
      <c r="E312" s="73"/>
      <c r="F312" s="73"/>
      <c r="G312" s="73"/>
      <c r="H312" s="73"/>
    </row>
    <row r="313" spans="1:8" ht="12" customHeight="1">
      <c r="A313" s="131" t="s">
        <v>643</v>
      </c>
      <c r="B313" s="570" t="s">
        <v>698</v>
      </c>
      <c r="C313" s="73"/>
      <c r="D313" s="73"/>
      <c r="E313" s="73"/>
      <c r="F313" s="73"/>
      <c r="G313" s="73"/>
      <c r="H313" s="73"/>
    </row>
    <row r="314" spans="1:8" ht="12" customHeight="1">
      <c r="A314" s="492"/>
      <c r="B314" s="493"/>
      <c r="C314" s="73"/>
      <c r="D314" s="73"/>
      <c r="E314" s="73"/>
      <c r="F314" s="73"/>
      <c r="G314" s="73"/>
      <c r="H314" s="73"/>
    </row>
    <row r="315" spans="1:8" ht="21" customHeight="1">
      <c r="A315" s="733" t="s">
        <v>644</v>
      </c>
      <c r="B315" s="733"/>
      <c r="C315" s="733"/>
      <c r="D315" s="733"/>
      <c r="E315" s="733"/>
      <c r="F315" s="733"/>
      <c r="G315" s="733"/>
      <c r="H315" s="495"/>
    </row>
    <row r="316" spans="1:8" ht="15" thickBot="1">
      <c r="A316" s="734" t="s">
        <v>645</v>
      </c>
      <c r="B316" s="734"/>
      <c r="C316" s="734"/>
      <c r="D316" s="734"/>
      <c r="E316" s="734"/>
      <c r="F316" s="734"/>
      <c r="G316" s="734"/>
      <c r="H316" s="496"/>
    </row>
    <row r="317" spans="1:8" ht="15" thickTop="1">
      <c r="A317" s="497" t="s">
        <v>646</v>
      </c>
      <c r="B317" s="498"/>
      <c r="C317" s="498"/>
      <c r="D317" s="498"/>
      <c r="E317" s="498"/>
      <c r="F317" s="499"/>
      <c r="G317" s="561">
        <v>0</v>
      </c>
      <c r="H317" s="73" t="s">
        <v>45</v>
      </c>
    </row>
    <row r="318" spans="1:8">
      <c r="A318" s="501" t="s">
        <v>647</v>
      </c>
      <c r="B318" s="73"/>
      <c r="C318" s="73"/>
      <c r="D318" s="73"/>
      <c r="E318" s="73"/>
      <c r="F318" s="502"/>
      <c r="G318" s="562">
        <v>0</v>
      </c>
      <c r="H318" s="73" t="s">
        <v>45</v>
      </c>
    </row>
    <row r="319" spans="1:8">
      <c r="A319" s="501" t="s">
        <v>648</v>
      </c>
      <c r="B319" s="73"/>
      <c r="C319" s="73"/>
      <c r="D319" s="73"/>
      <c r="E319" s="73"/>
      <c r="F319" s="502"/>
      <c r="G319" s="562">
        <v>0</v>
      </c>
      <c r="H319" s="73" t="s">
        <v>45</v>
      </c>
    </row>
    <row r="320" spans="1:8">
      <c r="A320" s="504" t="s">
        <v>649</v>
      </c>
      <c r="B320" s="505"/>
      <c r="C320" s="505"/>
      <c r="D320" s="505"/>
      <c r="E320" s="505"/>
      <c r="F320" s="506"/>
      <c r="G320" s="563">
        <v>0</v>
      </c>
      <c r="H320" s="73" t="s">
        <v>45</v>
      </c>
    </row>
    <row r="321" spans="1:8" s="133" customFormat="1" ht="21" customHeight="1">
      <c r="A321" s="508" t="s">
        <v>650</v>
      </c>
      <c r="B321" s="509"/>
      <c r="C321" s="509"/>
      <c r="D321" s="509"/>
      <c r="E321" s="509"/>
      <c r="F321" s="510"/>
      <c r="G321" s="511">
        <f>SUM(G317:G320)</f>
        <v>0</v>
      </c>
      <c r="H321" s="509" t="s">
        <v>45</v>
      </c>
    </row>
    <row r="322" spans="1:8">
      <c r="A322" s="501" t="s">
        <v>651</v>
      </c>
      <c r="B322" s="73"/>
      <c r="C322" s="73"/>
      <c r="D322" s="73"/>
      <c r="E322" s="73"/>
      <c r="F322" s="502"/>
      <c r="G322" s="562">
        <v>0</v>
      </c>
      <c r="H322" s="73" t="s">
        <v>45</v>
      </c>
    </row>
    <row r="323" spans="1:8">
      <c r="A323" s="504" t="s">
        <v>652</v>
      </c>
      <c r="B323" s="505"/>
      <c r="C323" s="505"/>
      <c r="D323" s="505"/>
      <c r="E323" s="505"/>
      <c r="F323" s="506"/>
      <c r="G323" s="563">
        <v>0</v>
      </c>
      <c r="H323" s="73" t="s">
        <v>45</v>
      </c>
    </row>
    <row r="324" spans="1:8" s="133" customFormat="1" ht="21" customHeight="1">
      <c r="A324" s="512" t="s">
        <v>653</v>
      </c>
      <c r="B324" s="513"/>
      <c r="C324" s="513"/>
      <c r="D324" s="513"/>
      <c r="E324" s="513"/>
      <c r="F324" s="514"/>
      <c r="G324" s="515">
        <f>SUM(G322:G323)</f>
        <v>0</v>
      </c>
      <c r="H324" s="509" t="s">
        <v>45</v>
      </c>
    </row>
    <row r="325" spans="1:8" s="133" customFormat="1" ht="21" customHeight="1" thickBot="1">
      <c r="A325" s="516" t="s">
        <v>654</v>
      </c>
      <c r="B325" s="517"/>
      <c r="C325" s="517"/>
      <c r="D325" s="517"/>
      <c r="E325" s="517"/>
      <c r="F325" s="518"/>
      <c r="G325" s="519">
        <f>G321-G324</f>
        <v>0</v>
      </c>
      <c r="H325" s="509" t="s">
        <v>45</v>
      </c>
    </row>
    <row r="326" spans="1:8" ht="15" thickTop="1">
      <c r="A326" s="73"/>
      <c r="B326" s="73"/>
      <c r="C326" s="73"/>
      <c r="D326" s="73"/>
      <c r="E326" s="73"/>
      <c r="F326" s="73"/>
      <c r="G326" s="73"/>
      <c r="H326" s="73"/>
    </row>
    <row r="327" spans="1:8">
      <c r="A327" s="73"/>
      <c r="B327" s="73"/>
      <c r="C327" s="73"/>
      <c r="D327" s="73"/>
      <c r="E327" s="73"/>
      <c r="F327" s="73"/>
      <c r="G327" s="73"/>
      <c r="H327" s="73"/>
    </row>
    <row r="328" spans="1:8">
      <c r="A328" s="733" t="s">
        <v>655</v>
      </c>
      <c r="B328" s="733"/>
      <c r="C328" s="733"/>
      <c r="D328" s="733"/>
      <c r="E328" s="733"/>
      <c r="F328" s="733"/>
      <c r="G328" s="733"/>
      <c r="H328" s="733"/>
    </row>
    <row r="329" spans="1:8">
      <c r="A329" s="73"/>
      <c r="B329" s="73" t="s">
        <v>656</v>
      </c>
      <c r="C329" s="73"/>
      <c r="D329" s="73"/>
      <c r="E329" s="73"/>
      <c r="F329" s="73"/>
      <c r="G329" s="564">
        <v>0</v>
      </c>
      <c r="H329" s="73" t="s">
        <v>45</v>
      </c>
    </row>
    <row r="330" spans="1:8">
      <c r="A330" s="73"/>
      <c r="B330" s="73" t="s">
        <v>657</v>
      </c>
      <c r="C330" s="73"/>
      <c r="D330" s="73"/>
      <c r="E330" s="73"/>
      <c r="F330" s="73"/>
      <c r="G330" s="564">
        <v>0</v>
      </c>
      <c r="H330" s="73" t="s">
        <v>45</v>
      </c>
    </row>
    <row r="331" spans="1:8">
      <c r="A331" s="73"/>
      <c r="B331" s="73"/>
      <c r="C331" s="73"/>
      <c r="D331" s="73"/>
      <c r="E331" s="73"/>
      <c r="F331" s="73"/>
      <c r="G331" s="73"/>
      <c r="H331" s="73"/>
    </row>
    <row r="332" spans="1:8">
      <c r="A332" s="73"/>
      <c r="B332" s="73"/>
      <c r="C332" s="73"/>
      <c r="D332" s="73"/>
      <c r="E332" s="73"/>
      <c r="F332" s="73"/>
      <c r="G332" s="73"/>
      <c r="H332" s="73"/>
    </row>
    <row r="333" spans="1:8">
      <c r="A333" s="733" t="s">
        <v>658</v>
      </c>
      <c r="B333" s="733"/>
      <c r="C333" s="733"/>
      <c r="D333" s="733"/>
      <c r="E333" s="733"/>
      <c r="F333" s="733"/>
      <c r="G333" s="733"/>
      <c r="H333" s="733"/>
    </row>
    <row r="334" spans="1:8" ht="15" thickBot="1">
      <c r="A334" s="734" t="s">
        <v>659</v>
      </c>
      <c r="B334" s="734"/>
      <c r="C334" s="734"/>
      <c r="D334" s="734"/>
      <c r="E334" s="734"/>
      <c r="F334" s="734"/>
      <c r="G334" s="734"/>
      <c r="H334" s="734"/>
    </row>
    <row r="335" spans="1:8" ht="15" thickTop="1">
      <c r="A335" s="497" t="s">
        <v>660</v>
      </c>
      <c r="B335" s="520" t="s">
        <v>661</v>
      </c>
      <c r="C335" s="521" t="s">
        <v>197</v>
      </c>
      <c r="D335" s="521" t="s">
        <v>197</v>
      </c>
      <c r="E335" s="521" t="s">
        <v>197</v>
      </c>
      <c r="F335" s="521" t="s">
        <v>197</v>
      </c>
      <c r="G335" s="521" t="s">
        <v>662</v>
      </c>
      <c r="H335" s="522" t="s">
        <v>663</v>
      </c>
    </row>
    <row r="336" spans="1:8">
      <c r="A336" s="504"/>
      <c r="B336" s="523" t="s">
        <v>216</v>
      </c>
      <c r="C336" s="524" t="s">
        <v>533</v>
      </c>
      <c r="D336" s="524" t="s">
        <v>533</v>
      </c>
      <c r="E336" s="524" t="s">
        <v>533</v>
      </c>
      <c r="F336" s="524" t="s">
        <v>533</v>
      </c>
      <c r="G336" s="523" t="s">
        <v>217</v>
      </c>
      <c r="H336" s="525"/>
    </row>
    <row r="337" spans="1:8">
      <c r="A337" s="501" t="s">
        <v>664</v>
      </c>
      <c r="B337" s="526" t="s">
        <v>535</v>
      </c>
      <c r="C337" s="418">
        <v>0</v>
      </c>
      <c r="D337" s="418">
        <v>0</v>
      </c>
      <c r="E337" s="418">
        <v>0</v>
      </c>
      <c r="F337" s="418">
        <v>0</v>
      </c>
      <c r="G337" s="526" t="s">
        <v>535</v>
      </c>
      <c r="H337" s="530" t="s">
        <v>535</v>
      </c>
    </row>
    <row r="338" spans="1:8">
      <c r="A338" s="501" t="s">
        <v>665</v>
      </c>
      <c r="B338" s="418">
        <v>0</v>
      </c>
      <c r="C338" s="418">
        <v>0</v>
      </c>
      <c r="D338" s="418">
        <v>0</v>
      </c>
      <c r="E338" s="418">
        <v>0</v>
      </c>
      <c r="F338" s="418">
        <v>0</v>
      </c>
      <c r="G338" s="418">
        <v>0</v>
      </c>
      <c r="H338" s="544">
        <f>SUM(B338:G338)</f>
        <v>0</v>
      </c>
    </row>
    <row r="339" spans="1:8">
      <c r="A339" s="501" t="s">
        <v>666</v>
      </c>
      <c r="B339" s="418">
        <v>0</v>
      </c>
      <c r="C339" s="418">
        <v>0</v>
      </c>
      <c r="D339" s="418">
        <v>0</v>
      </c>
      <c r="E339" s="418">
        <v>0</v>
      </c>
      <c r="F339" s="418">
        <v>0</v>
      </c>
      <c r="G339" s="418">
        <v>0</v>
      </c>
      <c r="H339" s="544">
        <f>SUM(B339:G339)</f>
        <v>0</v>
      </c>
    </row>
    <row r="340" spans="1:8">
      <c r="A340" s="504" t="s">
        <v>667</v>
      </c>
      <c r="B340" s="565">
        <v>0</v>
      </c>
      <c r="C340" s="565">
        <v>0</v>
      </c>
      <c r="D340" s="565">
        <v>0</v>
      </c>
      <c r="E340" s="565">
        <v>0</v>
      </c>
      <c r="F340" s="565">
        <v>0</v>
      </c>
      <c r="G340" s="565">
        <v>0</v>
      </c>
      <c r="H340" s="546">
        <f>SUM(B340:G340)</f>
        <v>0</v>
      </c>
    </row>
    <row r="341" spans="1:8" s="133" customFormat="1" ht="21" customHeight="1">
      <c r="A341" s="536" t="s">
        <v>668</v>
      </c>
      <c r="B341" s="566" t="s">
        <v>535</v>
      </c>
      <c r="C341" s="538">
        <f>C337-C338+C339+C340</f>
        <v>0</v>
      </c>
      <c r="D341" s="538">
        <f>D337-D338+D339+D340</f>
        <v>0</v>
      </c>
      <c r="E341" s="538">
        <f>E337-E338+E339+E340</f>
        <v>0</v>
      </c>
      <c r="F341" s="538">
        <f>F337-F338+F339+F340</f>
        <v>0</v>
      </c>
      <c r="G341" s="538">
        <f>-G338+G339+G340</f>
        <v>0</v>
      </c>
      <c r="H341" s="539" t="s">
        <v>535</v>
      </c>
    </row>
    <row r="342" spans="1:8" ht="15" thickBot="1">
      <c r="A342" s="540" t="s">
        <v>669</v>
      </c>
      <c r="B342" s="567">
        <v>0</v>
      </c>
      <c r="C342" s="567">
        <v>0</v>
      </c>
      <c r="D342" s="567">
        <v>0</v>
      </c>
      <c r="E342" s="567">
        <v>0</v>
      </c>
      <c r="F342" s="567">
        <v>0</v>
      </c>
      <c r="G342" s="567">
        <v>0</v>
      </c>
      <c r="H342" s="542">
        <f>SUM(B342:G342)</f>
        <v>0</v>
      </c>
    </row>
    <row r="343" spans="1:8" ht="15" thickTop="1">
      <c r="A343" s="73"/>
      <c r="B343" s="73"/>
      <c r="C343" s="73"/>
      <c r="D343" s="73"/>
      <c r="E343" s="73"/>
      <c r="F343" s="73"/>
      <c r="G343" s="73"/>
      <c r="H343" s="73"/>
    </row>
    <row r="344" spans="1:8">
      <c r="A344" s="73"/>
      <c r="B344" s="73"/>
      <c r="C344" s="73"/>
      <c r="D344" s="73"/>
      <c r="E344" s="73"/>
      <c r="F344" s="73"/>
      <c r="G344" s="73"/>
      <c r="H344" s="73"/>
    </row>
    <row r="345" spans="1:8">
      <c r="A345" s="73"/>
      <c r="B345" s="73"/>
      <c r="C345" s="73"/>
      <c r="D345" s="73"/>
      <c r="E345" s="73"/>
      <c r="F345" s="73"/>
      <c r="G345" s="73"/>
      <c r="H345" s="73"/>
    </row>
    <row r="346" spans="1:8">
      <c r="A346" s="73"/>
      <c r="B346" s="73"/>
      <c r="C346" s="73"/>
      <c r="D346" s="73"/>
      <c r="E346" s="73"/>
      <c r="F346" s="73"/>
      <c r="G346" s="73"/>
      <c r="H346" s="73"/>
    </row>
    <row r="347" spans="1:8">
      <c r="A347" s="73"/>
      <c r="B347" s="73"/>
      <c r="C347" s="73"/>
      <c r="D347" s="73"/>
      <c r="E347" s="73"/>
      <c r="F347" s="73"/>
      <c r="G347" s="73"/>
      <c r="H347" s="73"/>
    </row>
    <row r="348" spans="1:8">
      <c r="A348" s="733" t="s">
        <v>670</v>
      </c>
      <c r="B348" s="733"/>
      <c r="C348" s="733"/>
      <c r="D348" s="733"/>
      <c r="E348" s="733"/>
      <c r="F348" s="733"/>
      <c r="G348" s="733"/>
      <c r="H348" s="733"/>
    </row>
    <row r="349" spans="1:8" ht="15" thickBot="1">
      <c r="A349" s="734" t="s">
        <v>671</v>
      </c>
      <c r="B349" s="734"/>
      <c r="C349" s="734"/>
      <c r="D349" s="734"/>
      <c r="E349" s="734"/>
      <c r="F349" s="734"/>
      <c r="G349" s="734"/>
      <c r="H349" s="734"/>
    </row>
    <row r="350" spans="1:8" ht="15" thickTop="1">
      <c r="A350" s="497" t="s">
        <v>45</v>
      </c>
      <c r="B350" s="520" t="s">
        <v>672</v>
      </c>
      <c r="C350" s="521" t="s">
        <v>197</v>
      </c>
      <c r="D350" s="521" t="s">
        <v>197</v>
      </c>
      <c r="E350" s="521" t="s">
        <v>197</v>
      </c>
      <c r="F350" s="521" t="s">
        <v>197</v>
      </c>
      <c r="G350" s="521" t="s">
        <v>662</v>
      </c>
      <c r="H350" s="522" t="s">
        <v>663</v>
      </c>
    </row>
    <row r="351" spans="1:8">
      <c r="A351" s="504" t="s">
        <v>45</v>
      </c>
      <c r="B351" s="523" t="s">
        <v>216</v>
      </c>
      <c r="C351" s="524" t="s">
        <v>533</v>
      </c>
      <c r="D351" s="524" t="s">
        <v>533</v>
      </c>
      <c r="E351" s="524" t="s">
        <v>533</v>
      </c>
      <c r="F351" s="524" t="s">
        <v>533</v>
      </c>
      <c r="G351" s="523" t="s">
        <v>217</v>
      </c>
      <c r="H351" s="525"/>
    </row>
    <row r="352" spans="1:8">
      <c r="A352" s="501" t="s">
        <v>673</v>
      </c>
      <c r="B352" s="418">
        <v>0</v>
      </c>
      <c r="C352" s="418">
        <v>0</v>
      </c>
      <c r="D352" s="418">
        <v>0</v>
      </c>
      <c r="E352" s="418">
        <v>0</v>
      </c>
      <c r="F352" s="418">
        <v>0</v>
      </c>
      <c r="G352" s="418">
        <v>0</v>
      </c>
      <c r="H352" s="544">
        <f>SUM(B352:G352)</f>
        <v>0</v>
      </c>
    </row>
    <row r="353" spans="1:8">
      <c r="A353" s="504" t="s">
        <v>674</v>
      </c>
      <c r="B353" s="565">
        <v>0</v>
      </c>
      <c r="C353" s="565">
        <v>0</v>
      </c>
      <c r="D353" s="565">
        <v>0</v>
      </c>
      <c r="E353" s="565">
        <v>0</v>
      </c>
      <c r="F353" s="565">
        <v>0</v>
      </c>
      <c r="G353" s="565">
        <v>0</v>
      </c>
      <c r="H353" s="546">
        <f>SUM(B353:G353)</f>
        <v>0</v>
      </c>
    </row>
    <row r="354" spans="1:8" ht="21" customHeight="1">
      <c r="A354" s="536" t="s">
        <v>668</v>
      </c>
      <c r="B354" s="532">
        <f t="shared" ref="B354:G354" si="37">SUM(B352:B353)</f>
        <v>0</v>
      </c>
      <c r="C354" s="532">
        <f t="shared" si="37"/>
        <v>0</v>
      </c>
      <c r="D354" s="532">
        <f t="shared" si="37"/>
        <v>0</v>
      </c>
      <c r="E354" s="532">
        <f t="shared" si="37"/>
        <v>0</v>
      </c>
      <c r="F354" s="532">
        <f t="shared" si="37"/>
        <v>0</v>
      </c>
      <c r="G354" s="532">
        <f t="shared" si="37"/>
        <v>0</v>
      </c>
      <c r="H354" s="547">
        <f>SUM(B354:G354)</f>
        <v>0</v>
      </c>
    </row>
    <row r="355" spans="1:8" ht="15" thickBot="1">
      <c r="A355" s="540" t="s">
        <v>675</v>
      </c>
      <c r="B355" s="567">
        <v>0</v>
      </c>
      <c r="C355" s="567">
        <v>0</v>
      </c>
      <c r="D355" s="567">
        <v>0</v>
      </c>
      <c r="E355" s="567">
        <v>0</v>
      </c>
      <c r="F355" s="567">
        <v>0</v>
      </c>
      <c r="G355" s="548" t="s">
        <v>535</v>
      </c>
      <c r="H355" s="542">
        <f>SUM(B355:G355)</f>
        <v>0</v>
      </c>
    </row>
    <row r="356" spans="1:8" ht="15" thickTop="1">
      <c r="A356" s="73"/>
      <c r="B356" s="73"/>
      <c r="C356" s="73"/>
      <c r="D356" s="73"/>
      <c r="E356" s="73"/>
      <c r="F356" s="73"/>
      <c r="G356" s="73"/>
      <c r="H356" s="73"/>
    </row>
    <row r="357" spans="1:8">
      <c r="A357" s="73"/>
      <c r="B357" s="73"/>
      <c r="C357" s="73"/>
      <c r="D357" s="73"/>
      <c r="E357" s="73"/>
      <c r="F357" s="73"/>
      <c r="G357" s="73"/>
      <c r="H357" s="73"/>
    </row>
    <row r="358" spans="1:8">
      <c r="A358" s="733" t="s">
        <v>676</v>
      </c>
      <c r="B358" s="733"/>
      <c r="C358" s="733"/>
      <c r="D358" s="733"/>
      <c r="E358" s="733"/>
      <c r="F358" s="733"/>
      <c r="G358" s="733"/>
      <c r="H358" s="733"/>
    </row>
    <row r="359" spans="1:8" ht="15" thickBot="1">
      <c r="A359" s="735" t="s">
        <v>677</v>
      </c>
      <c r="B359" s="735"/>
      <c r="C359" s="735"/>
      <c r="D359" s="735"/>
      <c r="E359" s="735"/>
      <c r="F359" s="735"/>
      <c r="G359" s="735"/>
      <c r="H359" s="735"/>
    </row>
    <row r="360" spans="1:8" ht="15" thickTop="1">
      <c r="A360" s="501" t="s">
        <v>45</v>
      </c>
      <c r="B360" s="549" t="s">
        <v>678</v>
      </c>
      <c r="C360" s="521" t="s">
        <v>197</v>
      </c>
      <c r="D360" s="521" t="s">
        <v>197</v>
      </c>
      <c r="E360" s="521" t="s">
        <v>197</v>
      </c>
      <c r="F360" s="521" t="s">
        <v>197</v>
      </c>
      <c r="G360" s="526" t="s">
        <v>662</v>
      </c>
      <c r="H360" s="550" t="s">
        <v>663</v>
      </c>
    </row>
    <row r="361" spans="1:8">
      <c r="A361" s="504" t="s">
        <v>45</v>
      </c>
      <c r="B361" s="523" t="s">
        <v>216</v>
      </c>
      <c r="C361" s="524" t="s">
        <v>533</v>
      </c>
      <c r="D361" s="524" t="s">
        <v>533</v>
      </c>
      <c r="E361" s="524" t="s">
        <v>533</v>
      </c>
      <c r="F361" s="524" t="s">
        <v>533</v>
      </c>
      <c r="G361" s="523" t="s">
        <v>217</v>
      </c>
      <c r="H361" s="525"/>
    </row>
    <row r="362" spans="1:8">
      <c r="A362" s="501" t="s">
        <v>679</v>
      </c>
      <c r="B362" s="418">
        <v>0</v>
      </c>
      <c r="C362" s="418">
        <v>0</v>
      </c>
      <c r="D362" s="418">
        <v>0</v>
      </c>
      <c r="E362" s="418">
        <v>0</v>
      </c>
      <c r="F362" s="418">
        <v>0</v>
      </c>
      <c r="G362" s="418">
        <v>0</v>
      </c>
      <c r="H362" s="544">
        <f>SUM(B362:G362)</f>
        <v>0</v>
      </c>
    </row>
    <row r="363" spans="1:8">
      <c r="A363" s="504" t="s">
        <v>680</v>
      </c>
      <c r="B363" s="565">
        <v>0</v>
      </c>
      <c r="C363" s="565">
        <v>0</v>
      </c>
      <c r="D363" s="565">
        <v>0</v>
      </c>
      <c r="E363" s="565">
        <v>0</v>
      </c>
      <c r="F363" s="565">
        <v>0</v>
      </c>
      <c r="G363" s="565">
        <v>0</v>
      </c>
      <c r="H363" s="546">
        <f>SUM(B363:G363)</f>
        <v>0</v>
      </c>
    </row>
    <row r="364" spans="1:8" s="133" customFormat="1" ht="21" customHeight="1">
      <c r="A364" s="536" t="s">
        <v>668</v>
      </c>
      <c r="B364" s="532">
        <f t="shared" ref="B364:G364" si="38">SUM(B362:B363)</f>
        <v>0</v>
      </c>
      <c r="C364" s="532">
        <f t="shared" si="38"/>
        <v>0</v>
      </c>
      <c r="D364" s="532">
        <f t="shared" si="38"/>
        <v>0</v>
      </c>
      <c r="E364" s="532">
        <f t="shared" si="38"/>
        <v>0</v>
      </c>
      <c r="F364" s="532">
        <f t="shared" si="38"/>
        <v>0</v>
      </c>
      <c r="G364" s="532">
        <f t="shared" si="38"/>
        <v>0</v>
      </c>
      <c r="H364" s="551">
        <f>SUM(B364:G364)</f>
        <v>0</v>
      </c>
    </row>
    <row r="365" spans="1:8" ht="38.25" customHeight="1" thickBot="1">
      <c r="A365" s="552" t="s">
        <v>681</v>
      </c>
      <c r="B365" s="567">
        <v>0</v>
      </c>
      <c r="C365" s="567">
        <v>0</v>
      </c>
      <c r="D365" s="567">
        <v>0</v>
      </c>
      <c r="E365" s="567">
        <v>0</v>
      </c>
      <c r="F365" s="567">
        <v>0</v>
      </c>
      <c r="G365" s="567">
        <v>0</v>
      </c>
      <c r="H365" s="553" t="s">
        <v>535</v>
      </c>
    </row>
    <row r="366" spans="1:8" ht="15" thickTop="1">
      <c r="A366" s="73"/>
      <c r="B366" s="73"/>
      <c r="C366" s="73"/>
      <c r="D366" s="73"/>
      <c r="E366" s="73"/>
      <c r="F366" s="73"/>
      <c r="G366" s="73"/>
      <c r="H366" s="73"/>
    </row>
    <row r="367" spans="1:8" ht="7.5" customHeight="1">
      <c r="A367" s="73"/>
      <c r="B367" s="73"/>
      <c r="C367" s="73"/>
      <c r="D367" s="73"/>
      <c r="E367" s="73"/>
      <c r="F367" s="73"/>
      <c r="G367" s="73"/>
      <c r="H367" s="73"/>
    </row>
    <row r="368" spans="1:8" ht="14.25" customHeight="1">
      <c r="A368" s="733" t="s">
        <v>682</v>
      </c>
      <c r="B368" s="733"/>
      <c r="C368" s="733"/>
      <c r="D368" s="733"/>
      <c r="E368" s="733"/>
      <c r="F368" s="733"/>
      <c r="G368" s="733"/>
      <c r="H368" s="495"/>
    </row>
    <row r="369" spans="1:8" ht="15" thickBot="1">
      <c r="A369" s="735" t="s">
        <v>683</v>
      </c>
      <c r="B369" s="735"/>
      <c r="C369" s="735"/>
      <c r="D369" s="735"/>
      <c r="E369" s="735"/>
      <c r="F369" s="735"/>
      <c r="G369" s="735"/>
      <c r="H369" s="496"/>
    </row>
    <row r="370" spans="1:8" ht="15" thickTop="1">
      <c r="A370" s="497"/>
      <c r="B370" s="521" t="s">
        <v>197</v>
      </c>
      <c r="C370" s="521" t="s">
        <v>197</v>
      </c>
      <c r="D370" s="521" t="s">
        <v>197</v>
      </c>
      <c r="E370" s="521" t="s">
        <v>197</v>
      </c>
      <c r="F370" s="521" t="s">
        <v>197</v>
      </c>
      <c r="G370" s="522" t="s">
        <v>662</v>
      </c>
      <c r="H370" s="73"/>
    </row>
    <row r="371" spans="1:8">
      <c r="A371" s="504" t="s">
        <v>45</v>
      </c>
      <c r="B371" s="524" t="s">
        <v>533</v>
      </c>
      <c r="C371" s="524" t="s">
        <v>533</v>
      </c>
      <c r="D371" s="524" t="s">
        <v>533</v>
      </c>
      <c r="E371" s="524" t="s">
        <v>533</v>
      </c>
      <c r="F371" s="524" t="s">
        <v>533</v>
      </c>
      <c r="G371" s="554" t="s">
        <v>217</v>
      </c>
      <c r="H371" s="73"/>
    </row>
    <row r="372" spans="1:8">
      <c r="A372" s="501" t="s">
        <v>684</v>
      </c>
      <c r="B372" s="418">
        <v>0</v>
      </c>
      <c r="C372" s="418">
        <v>0</v>
      </c>
      <c r="D372" s="418">
        <v>0</v>
      </c>
      <c r="E372" s="418">
        <v>0</v>
      </c>
      <c r="F372" s="418">
        <v>0</v>
      </c>
      <c r="G372" s="550" t="s">
        <v>535</v>
      </c>
      <c r="H372" s="73"/>
    </row>
    <row r="373" spans="1:8">
      <c r="A373" s="501" t="s">
        <v>685</v>
      </c>
      <c r="B373" s="418">
        <v>0</v>
      </c>
      <c r="C373" s="418">
        <v>0</v>
      </c>
      <c r="D373" s="418">
        <v>0</v>
      </c>
      <c r="E373" s="418">
        <v>0</v>
      </c>
      <c r="F373" s="418">
        <v>0</v>
      </c>
      <c r="G373" s="568">
        <v>0</v>
      </c>
      <c r="H373" s="73"/>
    </row>
    <row r="374" spans="1:8">
      <c r="A374" s="501" t="s">
        <v>686</v>
      </c>
      <c r="B374" s="418">
        <v>0</v>
      </c>
      <c r="C374" s="418">
        <v>0</v>
      </c>
      <c r="D374" s="418">
        <v>0</v>
      </c>
      <c r="E374" s="418">
        <v>0</v>
      </c>
      <c r="F374" s="418">
        <v>0</v>
      </c>
      <c r="G374" s="568">
        <v>0</v>
      </c>
      <c r="H374" s="73"/>
    </row>
    <row r="375" spans="1:8" s="133" customFormat="1" ht="21" customHeight="1">
      <c r="A375" s="555" t="s">
        <v>668</v>
      </c>
      <c r="B375" s="538">
        <f>SUM(B372:B374)</f>
        <v>0</v>
      </c>
      <c r="C375" s="538">
        <f>SUM(C372:C374)</f>
        <v>0</v>
      </c>
      <c r="D375" s="538">
        <f>SUM(D372:D374)</f>
        <v>0</v>
      </c>
      <c r="E375" s="538">
        <f>SUM(E372:E374)</f>
        <v>0</v>
      </c>
      <c r="F375" s="538">
        <f>SUM(F372:F374)</f>
        <v>0</v>
      </c>
      <c r="G375" s="556">
        <f>SUM(G373:G374)</f>
        <v>0</v>
      </c>
      <c r="H375" s="509"/>
    </row>
    <row r="376" spans="1:8">
      <c r="A376" s="501" t="s">
        <v>687</v>
      </c>
      <c r="B376" s="569">
        <v>0</v>
      </c>
      <c r="C376" s="569">
        <v>0</v>
      </c>
      <c r="D376" s="569">
        <v>0</v>
      </c>
      <c r="E376" s="569">
        <v>0</v>
      </c>
      <c r="F376" s="569">
        <v>0</v>
      </c>
      <c r="G376" s="568">
        <v>0</v>
      </c>
      <c r="H376" s="73"/>
    </row>
    <row r="377" spans="1:8">
      <c r="A377" s="501" t="s">
        <v>688</v>
      </c>
      <c r="B377" s="418">
        <v>0</v>
      </c>
      <c r="C377" s="418">
        <v>0</v>
      </c>
      <c r="D377" s="418">
        <v>0</v>
      </c>
      <c r="E377" s="418">
        <v>0</v>
      </c>
      <c r="F377" s="418">
        <v>0</v>
      </c>
      <c r="G377" s="568">
        <v>0</v>
      </c>
      <c r="H377" s="73"/>
    </row>
    <row r="378" spans="1:8" s="133" customFormat="1" ht="21" customHeight="1">
      <c r="A378" s="555" t="s">
        <v>689</v>
      </c>
      <c r="B378" s="558">
        <f t="shared" ref="B378:G378" si="39">B375-B376-B377</f>
        <v>0</v>
      </c>
      <c r="C378" s="558">
        <f t="shared" si="39"/>
        <v>0</v>
      </c>
      <c r="D378" s="558">
        <f t="shared" si="39"/>
        <v>0</v>
      </c>
      <c r="E378" s="558">
        <f t="shared" si="39"/>
        <v>0</v>
      </c>
      <c r="F378" s="558">
        <f t="shared" si="39"/>
        <v>0</v>
      </c>
      <c r="G378" s="556">
        <f t="shared" si="39"/>
        <v>0</v>
      </c>
      <c r="H378" s="509"/>
    </row>
    <row r="379" spans="1:8">
      <c r="A379" s="501" t="s">
        <v>690</v>
      </c>
      <c r="B379" s="418">
        <v>0</v>
      </c>
      <c r="C379" s="418">
        <v>0</v>
      </c>
      <c r="D379" s="418">
        <v>0</v>
      </c>
      <c r="E379" s="418">
        <v>0</v>
      </c>
      <c r="F379" s="418">
        <v>0</v>
      </c>
      <c r="G379" s="568">
        <v>0</v>
      </c>
      <c r="H379" s="73"/>
    </row>
    <row r="380" spans="1:8">
      <c r="A380" s="501" t="s">
        <v>691</v>
      </c>
      <c r="B380" s="543" t="e">
        <f t="shared" ref="B380:G380" si="40">B378/B379</f>
        <v>#DIV/0!</v>
      </c>
      <c r="C380" s="543" t="e">
        <f t="shared" si="40"/>
        <v>#DIV/0!</v>
      </c>
      <c r="D380" s="543" t="e">
        <f t="shared" si="40"/>
        <v>#DIV/0!</v>
      </c>
      <c r="E380" s="543" t="e">
        <f t="shared" si="40"/>
        <v>#DIV/0!</v>
      </c>
      <c r="F380" s="543" t="e">
        <f t="shared" si="40"/>
        <v>#DIV/0!</v>
      </c>
      <c r="G380" s="544" t="e">
        <f t="shared" si="40"/>
        <v>#DIV/0!</v>
      </c>
      <c r="H380" s="73"/>
    </row>
    <row r="381" spans="1:8">
      <c r="A381" s="501" t="s">
        <v>692</v>
      </c>
      <c r="B381" s="418">
        <v>0</v>
      </c>
      <c r="C381" s="418">
        <v>0</v>
      </c>
      <c r="D381" s="418">
        <v>0</v>
      </c>
      <c r="E381" s="418">
        <v>0</v>
      </c>
      <c r="F381" s="418">
        <v>0</v>
      </c>
      <c r="G381" s="568">
        <v>0</v>
      </c>
      <c r="H381" s="73"/>
    </row>
    <row r="382" spans="1:8" ht="15" thickBot="1">
      <c r="A382" s="540" t="s">
        <v>693</v>
      </c>
      <c r="B382" s="559" t="e">
        <f t="shared" ref="B382:G382" si="41">B378/B381</f>
        <v>#DIV/0!</v>
      </c>
      <c r="C382" s="559" t="e">
        <f t="shared" si="41"/>
        <v>#DIV/0!</v>
      </c>
      <c r="D382" s="559" t="e">
        <f t="shared" si="41"/>
        <v>#DIV/0!</v>
      </c>
      <c r="E382" s="559" t="e">
        <f t="shared" si="41"/>
        <v>#DIV/0!</v>
      </c>
      <c r="F382" s="559" t="e">
        <f t="shared" si="41"/>
        <v>#DIV/0!</v>
      </c>
      <c r="G382" s="560" t="e">
        <f t="shared" si="41"/>
        <v>#DIV/0!</v>
      </c>
      <c r="H382" s="73"/>
    </row>
    <row r="383" spans="1:8" ht="15" thickTop="1"/>
    <row r="386" spans="1:8">
      <c r="A386" s="492" t="s">
        <v>638</v>
      </c>
      <c r="B386" s="732" t="s">
        <v>639</v>
      </c>
      <c r="C386" s="732"/>
      <c r="D386" s="732"/>
      <c r="E386" s="732"/>
      <c r="F386" s="732"/>
      <c r="G386" s="732"/>
      <c r="H386" s="732"/>
    </row>
    <row r="387" spans="1:8">
      <c r="A387" s="492" t="s">
        <v>640</v>
      </c>
      <c r="B387" s="493" t="s">
        <v>695</v>
      </c>
      <c r="E387" s="73" t="s">
        <v>45</v>
      </c>
      <c r="F387" s="427" t="s">
        <v>128</v>
      </c>
      <c r="G387" s="493" t="s">
        <v>695</v>
      </c>
      <c r="H387" s="73" t="s">
        <v>45</v>
      </c>
    </row>
    <row r="388" spans="1:8" ht="18" customHeight="1">
      <c r="A388" s="317" t="s">
        <v>642</v>
      </c>
      <c r="B388" s="73"/>
      <c r="C388" s="73"/>
      <c r="D388" s="73"/>
      <c r="E388" s="73"/>
      <c r="F388" s="73"/>
      <c r="G388" s="73"/>
      <c r="H388" s="73"/>
    </row>
    <row r="389" spans="1:8" ht="12.75" customHeight="1">
      <c r="A389" s="317"/>
      <c r="B389" s="73"/>
      <c r="C389" s="73"/>
      <c r="D389" s="73"/>
      <c r="E389" s="73"/>
      <c r="F389" s="73"/>
      <c r="G389" s="73"/>
      <c r="H389" s="73"/>
    </row>
    <row r="390" spans="1:8" ht="12" customHeight="1">
      <c r="A390" s="131" t="s">
        <v>643</v>
      </c>
      <c r="B390" s="570" t="s">
        <v>577</v>
      </c>
      <c r="C390" s="73"/>
      <c r="D390" s="73"/>
      <c r="E390" s="73"/>
      <c r="F390" s="73"/>
      <c r="G390" s="73"/>
      <c r="H390" s="73"/>
    </row>
    <row r="391" spans="1:8" ht="12" customHeight="1">
      <c r="A391" s="492"/>
      <c r="B391" s="493"/>
      <c r="C391" s="73"/>
      <c r="D391" s="73"/>
      <c r="E391" s="73"/>
      <c r="F391" s="73"/>
      <c r="G391" s="73"/>
      <c r="H391" s="73"/>
    </row>
    <row r="392" spans="1:8" ht="21" customHeight="1">
      <c r="A392" s="733" t="s">
        <v>644</v>
      </c>
      <c r="B392" s="733"/>
      <c r="C392" s="733"/>
      <c r="D392" s="733"/>
      <c r="E392" s="733"/>
      <c r="F392" s="733"/>
      <c r="G392" s="733"/>
      <c r="H392" s="495"/>
    </row>
    <row r="393" spans="1:8" ht="15" thickBot="1">
      <c r="A393" s="734" t="s">
        <v>645</v>
      </c>
      <c r="B393" s="734"/>
      <c r="C393" s="734"/>
      <c r="D393" s="734"/>
      <c r="E393" s="734"/>
      <c r="F393" s="734"/>
      <c r="G393" s="734"/>
      <c r="H393" s="496"/>
    </row>
    <row r="394" spans="1:8" ht="15" thickTop="1">
      <c r="A394" s="497" t="s">
        <v>646</v>
      </c>
      <c r="B394" s="498"/>
      <c r="C394" s="498"/>
      <c r="D394" s="498"/>
      <c r="E394" s="498"/>
      <c r="F394" s="499"/>
      <c r="G394" s="561">
        <v>0</v>
      </c>
      <c r="H394" s="73" t="s">
        <v>45</v>
      </c>
    </row>
    <row r="395" spans="1:8">
      <c r="A395" s="501" t="s">
        <v>647</v>
      </c>
      <c r="B395" s="73"/>
      <c r="C395" s="73"/>
      <c r="D395" s="73"/>
      <c r="E395" s="73"/>
      <c r="F395" s="502"/>
      <c r="G395" s="562">
        <v>0</v>
      </c>
      <c r="H395" s="73" t="s">
        <v>45</v>
      </c>
    </row>
    <row r="396" spans="1:8">
      <c r="A396" s="501" t="s">
        <v>648</v>
      </c>
      <c r="B396" s="73"/>
      <c r="C396" s="73"/>
      <c r="D396" s="73"/>
      <c r="E396" s="73"/>
      <c r="F396" s="502"/>
      <c r="G396" s="562">
        <v>0</v>
      </c>
      <c r="H396" s="73" t="s">
        <v>45</v>
      </c>
    </row>
    <row r="397" spans="1:8">
      <c r="A397" s="504" t="s">
        <v>649</v>
      </c>
      <c r="B397" s="505"/>
      <c r="C397" s="505"/>
      <c r="D397" s="505"/>
      <c r="E397" s="505"/>
      <c r="F397" s="506"/>
      <c r="G397" s="563">
        <v>0</v>
      </c>
      <c r="H397" s="73" t="s">
        <v>45</v>
      </c>
    </row>
    <row r="398" spans="1:8" s="133" customFormat="1" ht="21" customHeight="1">
      <c r="A398" s="508" t="s">
        <v>650</v>
      </c>
      <c r="B398" s="509"/>
      <c r="C398" s="509"/>
      <c r="D398" s="509"/>
      <c r="E398" s="509"/>
      <c r="F398" s="510"/>
      <c r="G398" s="511">
        <f>SUM(G394:G397)</f>
        <v>0</v>
      </c>
      <c r="H398" s="509" t="s">
        <v>45</v>
      </c>
    </row>
    <row r="399" spans="1:8">
      <c r="A399" s="501" t="s">
        <v>651</v>
      </c>
      <c r="B399" s="73"/>
      <c r="C399" s="73"/>
      <c r="D399" s="73"/>
      <c r="E399" s="73"/>
      <c r="F399" s="502"/>
      <c r="G399" s="562">
        <v>0</v>
      </c>
      <c r="H399" s="73" t="s">
        <v>45</v>
      </c>
    </row>
    <row r="400" spans="1:8">
      <c r="A400" s="504" t="s">
        <v>652</v>
      </c>
      <c r="B400" s="505"/>
      <c r="C400" s="505"/>
      <c r="D400" s="505"/>
      <c r="E400" s="505"/>
      <c r="F400" s="506"/>
      <c r="G400" s="563">
        <v>0</v>
      </c>
      <c r="H400" s="73" t="s">
        <v>45</v>
      </c>
    </row>
    <row r="401" spans="1:8" s="133" customFormat="1" ht="21" customHeight="1">
      <c r="A401" s="512" t="s">
        <v>653</v>
      </c>
      <c r="B401" s="513"/>
      <c r="C401" s="513"/>
      <c r="D401" s="513"/>
      <c r="E401" s="513"/>
      <c r="F401" s="514"/>
      <c r="G401" s="515">
        <f>SUM(G399:G400)</f>
        <v>0</v>
      </c>
      <c r="H401" s="509" t="s">
        <v>45</v>
      </c>
    </row>
    <row r="402" spans="1:8" s="133" customFormat="1" ht="21" customHeight="1" thickBot="1">
      <c r="A402" s="516" t="s">
        <v>654</v>
      </c>
      <c r="B402" s="517"/>
      <c r="C402" s="517"/>
      <c r="D402" s="517"/>
      <c r="E402" s="517"/>
      <c r="F402" s="518"/>
      <c r="G402" s="519">
        <f>G398-G401</f>
        <v>0</v>
      </c>
      <c r="H402" s="509" t="s">
        <v>45</v>
      </c>
    </row>
    <row r="403" spans="1:8" ht="15" thickTop="1">
      <c r="A403" s="73"/>
      <c r="B403" s="73"/>
      <c r="C403" s="73"/>
      <c r="D403" s="73"/>
      <c r="E403" s="73"/>
      <c r="F403" s="73"/>
      <c r="G403" s="73"/>
      <c r="H403" s="73"/>
    </row>
    <row r="404" spans="1:8">
      <c r="A404" s="73"/>
      <c r="B404" s="73"/>
      <c r="C404" s="73"/>
      <c r="D404" s="73"/>
      <c r="E404" s="73"/>
      <c r="F404" s="73"/>
      <c r="G404" s="73"/>
      <c r="H404" s="73"/>
    </row>
    <row r="405" spans="1:8">
      <c r="A405" s="733" t="s">
        <v>655</v>
      </c>
      <c r="B405" s="733"/>
      <c r="C405" s="733"/>
      <c r="D405" s="733"/>
      <c r="E405" s="733"/>
      <c r="F405" s="733"/>
      <c r="G405" s="733"/>
      <c r="H405" s="733"/>
    </row>
    <row r="406" spans="1:8">
      <c r="A406" s="73"/>
      <c r="B406" s="73" t="s">
        <v>656</v>
      </c>
      <c r="C406" s="73"/>
      <c r="D406" s="73"/>
      <c r="E406" s="73"/>
      <c r="F406" s="73"/>
      <c r="G406" s="564">
        <v>0</v>
      </c>
      <c r="H406" s="73" t="s">
        <v>45</v>
      </c>
    </row>
    <row r="407" spans="1:8">
      <c r="A407" s="73"/>
      <c r="B407" s="73" t="s">
        <v>657</v>
      </c>
      <c r="C407" s="73"/>
      <c r="D407" s="73"/>
      <c r="E407" s="73"/>
      <c r="F407" s="73"/>
      <c r="G407" s="564">
        <v>0</v>
      </c>
      <c r="H407" s="73" t="s">
        <v>45</v>
      </c>
    </row>
    <row r="408" spans="1:8">
      <c r="A408" s="73"/>
      <c r="B408" s="73"/>
      <c r="C408" s="73"/>
      <c r="D408" s="73"/>
      <c r="E408" s="73"/>
      <c r="F408" s="73"/>
      <c r="G408" s="73"/>
      <c r="H408" s="73"/>
    </row>
    <row r="409" spans="1:8">
      <c r="A409" s="73"/>
      <c r="B409" s="73"/>
      <c r="C409" s="73"/>
      <c r="D409" s="73"/>
      <c r="E409" s="73"/>
      <c r="F409" s="73"/>
      <c r="G409" s="73"/>
      <c r="H409" s="73"/>
    </row>
    <row r="410" spans="1:8">
      <c r="A410" s="733" t="s">
        <v>658</v>
      </c>
      <c r="B410" s="733"/>
      <c r="C410" s="733"/>
      <c r="D410" s="733"/>
      <c r="E410" s="733"/>
      <c r="F410" s="733"/>
      <c r="G410" s="733"/>
      <c r="H410" s="733"/>
    </row>
    <row r="411" spans="1:8" ht="15" thickBot="1">
      <c r="A411" s="734" t="s">
        <v>659</v>
      </c>
      <c r="B411" s="734"/>
      <c r="C411" s="734"/>
      <c r="D411" s="734"/>
      <c r="E411" s="734"/>
      <c r="F411" s="734"/>
      <c r="G411" s="734"/>
      <c r="H411" s="734"/>
    </row>
    <row r="412" spans="1:8" ht="15" thickTop="1">
      <c r="A412" s="497" t="s">
        <v>660</v>
      </c>
      <c r="B412" s="520" t="s">
        <v>661</v>
      </c>
      <c r="C412" s="521" t="s">
        <v>197</v>
      </c>
      <c r="D412" s="521" t="s">
        <v>197</v>
      </c>
      <c r="E412" s="521" t="s">
        <v>197</v>
      </c>
      <c r="F412" s="521" t="s">
        <v>197</v>
      </c>
      <c r="G412" s="521" t="s">
        <v>662</v>
      </c>
      <c r="H412" s="522" t="s">
        <v>663</v>
      </c>
    </row>
    <row r="413" spans="1:8">
      <c r="A413" s="504"/>
      <c r="B413" s="523" t="s">
        <v>216</v>
      </c>
      <c r="C413" s="524" t="s">
        <v>533</v>
      </c>
      <c r="D413" s="524" t="s">
        <v>533</v>
      </c>
      <c r="E413" s="524" t="s">
        <v>533</v>
      </c>
      <c r="F413" s="524" t="s">
        <v>533</v>
      </c>
      <c r="G413" s="523" t="s">
        <v>217</v>
      </c>
      <c r="H413" s="525"/>
    </row>
    <row r="414" spans="1:8">
      <c r="A414" s="501" t="s">
        <v>664</v>
      </c>
      <c r="B414" s="526" t="s">
        <v>535</v>
      </c>
      <c r="C414" s="418">
        <v>0</v>
      </c>
      <c r="D414" s="418">
        <v>0</v>
      </c>
      <c r="E414" s="418">
        <v>0</v>
      </c>
      <c r="F414" s="418">
        <v>0</v>
      </c>
      <c r="G414" s="526" t="s">
        <v>535</v>
      </c>
      <c r="H414" s="530" t="s">
        <v>535</v>
      </c>
    </row>
    <row r="415" spans="1:8">
      <c r="A415" s="501" t="s">
        <v>665</v>
      </c>
      <c r="B415" s="418">
        <v>0</v>
      </c>
      <c r="C415" s="418">
        <v>0</v>
      </c>
      <c r="D415" s="418">
        <v>0</v>
      </c>
      <c r="E415" s="418">
        <v>0</v>
      </c>
      <c r="F415" s="418">
        <v>0</v>
      </c>
      <c r="G415" s="418">
        <v>0</v>
      </c>
      <c r="H415" s="544">
        <f>SUM(B415:G415)</f>
        <v>0</v>
      </c>
    </row>
    <row r="416" spans="1:8">
      <c r="A416" s="501" t="s">
        <v>666</v>
      </c>
      <c r="B416" s="418">
        <v>0</v>
      </c>
      <c r="C416" s="418">
        <v>0</v>
      </c>
      <c r="D416" s="418">
        <v>0</v>
      </c>
      <c r="E416" s="418">
        <v>0</v>
      </c>
      <c r="F416" s="418">
        <v>0</v>
      </c>
      <c r="G416" s="418">
        <v>0</v>
      </c>
      <c r="H416" s="544">
        <f>SUM(B416:G416)</f>
        <v>0</v>
      </c>
    </row>
    <row r="417" spans="1:8">
      <c r="A417" s="504" t="s">
        <v>667</v>
      </c>
      <c r="B417" s="565">
        <v>0</v>
      </c>
      <c r="C417" s="565">
        <v>0</v>
      </c>
      <c r="D417" s="565">
        <v>0</v>
      </c>
      <c r="E417" s="565">
        <v>0</v>
      </c>
      <c r="F417" s="565">
        <v>0</v>
      </c>
      <c r="G417" s="565">
        <v>0</v>
      </c>
      <c r="H417" s="546">
        <f>SUM(B417:G417)</f>
        <v>0</v>
      </c>
    </row>
    <row r="418" spans="1:8" s="133" customFormat="1" ht="21" customHeight="1">
      <c r="A418" s="536" t="s">
        <v>668</v>
      </c>
      <c r="B418" s="566" t="s">
        <v>535</v>
      </c>
      <c r="C418" s="538">
        <f>C414-C415+C416+C417</f>
        <v>0</v>
      </c>
      <c r="D418" s="538">
        <f>D414-D415+D416+D417</f>
        <v>0</v>
      </c>
      <c r="E418" s="538">
        <f>E414-E415+E416+E417</f>
        <v>0</v>
      </c>
      <c r="F418" s="538">
        <f>F414-F415+F416+F417</f>
        <v>0</v>
      </c>
      <c r="G418" s="538">
        <f>-G415+G416+G417</f>
        <v>0</v>
      </c>
      <c r="H418" s="539" t="s">
        <v>535</v>
      </c>
    </row>
    <row r="419" spans="1:8" ht="15" thickBot="1">
      <c r="A419" s="540" t="s">
        <v>669</v>
      </c>
      <c r="B419" s="567">
        <v>0</v>
      </c>
      <c r="C419" s="567">
        <v>0</v>
      </c>
      <c r="D419" s="567">
        <v>0</v>
      </c>
      <c r="E419" s="567">
        <v>0</v>
      </c>
      <c r="F419" s="567">
        <v>0</v>
      </c>
      <c r="G419" s="567">
        <v>0</v>
      </c>
      <c r="H419" s="542">
        <f>SUM(B419:G419)</f>
        <v>0</v>
      </c>
    </row>
    <row r="420" spans="1:8" ht="15" thickTop="1">
      <c r="A420" s="73"/>
      <c r="B420" s="73"/>
      <c r="C420" s="73"/>
      <c r="D420" s="73"/>
      <c r="E420" s="73"/>
      <c r="F420" s="73"/>
      <c r="G420" s="73"/>
      <c r="H420" s="73"/>
    </row>
    <row r="421" spans="1:8">
      <c r="A421" s="73"/>
      <c r="B421" s="73"/>
      <c r="C421" s="73"/>
      <c r="D421" s="73"/>
      <c r="E421" s="73"/>
      <c r="F421" s="73"/>
      <c r="G421" s="73"/>
      <c r="H421" s="73"/>
    </row>
    <row r="422" spans="1:8">
      <c r="A422" s="73"/>
      <c r="B422" s="73"/>
      <c r="C422" s="73"/>
      <c r="D422" s="73"/>
      <c r="E422" s="73"/>
      <c r="F422" s="73"/>
      <c r="G422" s="73"/>
      <c r="H422" s="73"/>
    </row>
    <row r="423" spans="1:8">
      <c r="A423" s="73"/>
      <c r="B423" s="73"/>
      <c r="C423" s="73"/>
      <c r="D423" s="73"/>
      <c r="E423" s="73"/>
      <c r="F423" s="73"/>
      <c r="G423" s="73"/>
      <c r="H423" s="73"/>
    </row>
    <row r="424" spans="1:8">
      <c r="A424" s="73"/>
      <c r="B424" s="73"/>
      <c r="C424" s="73"/>
      <c r="D424" s="73"/>
      <c r="E424" s="73"/>
      <c r="F424" s="73"/>
      <c r="G424" s="73"/>
      <c r="H424" s="73"/>
    </row>
    <row r="425" spans="1:8">
      <c r="A425" s="733" t="s">
        <v>670</v>
      </c>
      <c r="B425" s="733"/>
      <c r="C425" s="733"/>
      <c r="D425" s="733"/>
      <c r="E425" s="733"/>
      <c r="F425" s="733"/>
      <c r="G425" s="733"/>
      <c r="H425" s="733"/>
    </row>
    <row r="426" spans="1:8" ht="15" thickBot="1">
      <c r="A426" s="734" t="s">
        <v>671</v>
      </c>
      <c r="B426" s="734"/>
      <c r="C426" s="734"/>
      <c r="D426" s="734"/>
      <c r="E426" s="734"/>
      <c r="F426" s="734"/>
      <c r="G426" s="734"/>
      <c r="H426" s="734"/>
    </row>
    <row r="427" spans="1:8" ht="15" thickTop="1">
      <c r="A427" s="497" t="s">
        <v>45</v>
      </c>
      <c r="B427" s="520" t="s">
        <v>672</v>
      </c>
      <c r="C427" s="521" t="s">
        <v>197</v>
      </c>
      <c r="D427" s="521" t="s">
        <v>197</v>
      </c>
      <c r="E427" s="521" t="s">
        <v>197</v>
      </c>
      <c r="F427" s="521" t="s">
        <v>197</v>
      </c>
      <c r="G427" s="521" t="s">
        <v>662</v>
      </c>
      <c r="H427" s="522" t="s">
        <v>663</v>
      </c>
    </row>
    <row r="428" spans="1:8">
      <c r="A428" s="504" t="s">
        <v>45</v>
      </c>
      <c r="B428" s="523" t="s">
        <v>216</v>
      </c>
      <c r="C428" s="524" t="s">
        <v>533</v>
      </c>
      <c r="D428" s="524" t="s">
        <v>533</v>
      </c>
      <c r="E428" s="524" t="s">
        <v>533</v>
      </c>
      <c r="F428" s="524" t="s">
        <v>533</v>
      </c>
      <c r="G428" s="523" t="s">
        <v>217</v>
      </c>
      <c r="H428" s="525"/>
    </row>
    <row r="429" spans="1:8">
      <c r="A429" s="501" t="s">
        <v>673</v>
      </c>
      <c r="B429" s="418">
        <v>0</v>
      </c>
      <c r="C429" s="418">
        <v>0</v>
      </c>
      <c r="D429" s="418">
        <v>0</v>
      </c>
      <c r="E429" s="418">
        <v>0</v>
      </c>
      <c r="F429" s="418">
        <v>0</v>
      </c>
      <c r="G429" s="418">
        <v>0</v>
      </c>
      <c r="H429" s="544">
        <f>SUM(B429:G429)</f>
        <v>0</v>
      </c>
    </row>
    <row r="430" spans="1:8">
      <c r="A430" s="504" t="s">
        <v>674</v>
      </c>
      <c r="B430" s="565">
        <v>0</v>
      </c>
      <c r="C430" s="565">
        <v>0</v>
      </c>
      <c r="D430" s="565">
        <v>0</v>
      </c>
      <c r="E430" s="565">
        <v>0</v>
      </c>
      <c r="F430" s="565">
        <v>0</v>
      </c>
      <c r="G430" s="565">
        <v>0</v>
      </c>
      <c r="H430" s="546">
        <f>SUM(B430:G430)</f>
        <v>0</v>
      </c>
    </row>
    <row r="431" spans="1:8" ht="21" customHeight="1">
      <c r="A431" s="536" t="s">
        <v>668</v>
      </c>
      <c r="B431" s="532">
        <f t="shared" ref="B431:G431" si="42">SUM(B429:B430)</f>
        <v>0</v>
      </c>
      <c r="C431" s="532">
        <f t="shared" si="42"/>
        <v>0</v>
      </c>
      <c r="D431" s="532">
        <f t="shared" si="42"/>
        <v>0</v>
      </c>
      <c r="E431" s="532">
        <f t="shared" si="42"/>
        <v>0</v>
      </c>
      <c r="F431" s="532">
        <f t="shared" si="42"/>
        <v>0</v>
      </c>
      <c r="G431" s="532">
        <f t="shared" si="42"/>
        <v>0</v>
      </c>
      <c r="H431" s="547">
        <f>SUM(B431:G431)</f>
        <v>0</v>
      </c>
    </row>
    <row r="432" spans="1:8" ht="15" thickBot="1">
      <c r="A432" s="540" t="s">
        <v>675</v>
      </c>
      <c r="B432" s="567">
        <v>0</v>
      </c>
      <c r="C432" s="567">
        <v>0</v>
      </c>
      <c r="D432" s="567">
        <v>0</v>
      </c>
      <c r="E432" s="567">
        <v>0</v>
      </c>
      <c r="F432" s="567">
        <v>0</v>
      </c>
      <c r="G432" s="548" t="s">
        <v>535</v>
      </c>
      <c r="H432" s="542">
        <f>SUM(B432:G432)</f>
        <v>0</v>
      </c>
    </row>
    <row r="433" spans="1:8" ht="10.5" customHeight="1" thickTop="1">
      <c r="A433" s="73"/>
      <c r="B433" s="73"/>
      <c r="C433" s="73"/>
      <c r="D433" s="73"/>
      <c r="E433" s="73"/>
      <c r="F433" s="73"/>
      <c r="G433" s="73"/>
      <c r="H433" s="73"/>
    </row>
    <row r="434" spans="1:8" ht="10.5" customHeight="1">
      <c r="A434" s="73"/>
      <c r="B434" s="73"/>
      <c r="C434" s="73"/>
      <c r="D434" s="73"/>
      <c r="E434" s="73"/>
      <c r="F434" s="73"/>
      <c r="G434" s="73"/>
      <c r="H434" s="73"/>
    </row>
    <row r="435" spans="1:8">
      <c r="A435" s="733" t="s">
        <v>676</v>
      </c>
      <c r="B435" s="733"/>
      <c r="C435" s="733"/>
      <c r="D435" s="733"/>
      <c r="E435" s="733"/>
      <c r="F435" s="733"/>
      <c r="G435" s="733"/>
      <c r="H435" s="733"/>
    </row>
    <row r="436" spans="1:8" ht="15" thickBot="1">
      <c r="A436" s="735" t="s">
        <v>677</v>
      </c>
      <c r="B436" s="735"/>
      <c r="C436" s="735"/>
      <c r="D436" s="735"/>
      <c r="E436" s="735"/>
      <c r="F436" s="735"/>
      <c r="G436" s="735"/>
      <c r="H436" s="735"/>
    </row>
    <row r="437" spans="1:8" ht="15" thickTop="1">
      <c r="A437" s="501" t="s">
        <v>45</v>
      </c>
      <c r="B437" s="549" t="s">
        <v>678</v>
      </c>
      <c r="C437" s="521" t="s">
        <v>197</v>
      </c>
      <c r="D437" s="521" t="s">
        <v>197</v>
      </c>
      <c r="E437" s="521" t="s">
        <v>197</v>
      </c>
      <c r="F437" s="521" t="s">
        <v>197</v>
      </c>
      <c r="G437" s="526" t="s">
        <v>662</v>
      </c>
      <c r="H437" s="550" t="s">
        <v>663</v>
      </c>
    </row>
    <row r="438" spans="1:8">
      <c r="A438" s="504" t="s">
        <v>45</v>
      </c>
      <c r="B438" s="523" t="s">
        <v>216</v>
      </c>
      <c r="C438" s="524" t="s">
        <v>533</v>
      </c>
      <c r="D438" s="524" t="s">
        <v>533</v>
      </c>
      <c r="E438" s="524" t="s">
        <v>533</v>
      </c>
      <c r="F438" s="524" t="s">
        <v>533</v>
      </c>
      <c r="G438" s="523" t="s">
        <v>217</v>
      </c>
      <c r="H438" s="525"/>
    </row>
    <row r="439" spans="1:8">
      <c r="A439" s="501" t="s">
        <v>679</v>
      </c>
      <c r="B439" s="418">
        <v>0</v>
      </c>
      <c r="C439" s="418">
        <v>0</v>
      </c>
      <c r="D439" s="418">
        <v>0</v>
      </c>
      <c r="E439" s="418">
        <v>0</v>
      </c>
      <c r="F439" s="418">
        <v>0</v>
      </c>
      <c r="G439" s="418">
        <v>0</v>
      </c>
      <c r="H439" s="544">
        <f>SUM(B439:G439)</f>
        <v>0</v>
      </c>
    </row>
    <row r="440" spans="1:8">
      <c r="A440" s="504" t="s">
        <v>680</v>
      </c>
      <c r="B440" s="565">
        <v>0</v>
      </c>
      <c r="C440" s="565">
        <v>0</v>
      </c>
      <c r="D440" s="565">
        <v>0</v>
      </c>
      <c r="E440" s="565">
        <v>0</v>
      </c>
      <c r="F440" s="565">
        <v>0</v>
      </c>
      <c r="G440" s="565">
        <v>0</v>
      </c>
      <c r="H440" s="546">
        <f>SUM(B440:G440)</f>
        <v>0</v>
      </c>
    </row>
    <row r="441" spans="1:8" s="133" customFormat="1" ht="21" customHeight="1">
      <c r="A441" s="536" t="s">
        <v>668</v>
      </c>
      <c r="B441" s="532">
        <f t="shared" ref="B441:G441" si="43">SUM(B439:B440)</f>
        <v>0</v>
      </c>
      <c r="C441" s="532">
        <f t="shared" si="43"/>
        <v>0</v>
      </c>
      <c r="D441" s="532">
        <f t="shared" si="43"/>
        <v>0</v>
      </c>
      <c r="E441" s="532">
        <f t="shared" si="43"/>
        <v>0</v>
      </c>
      <c r="F441" s="532">
        <f t="shared" si="43"/>
        <v>0</v>
      </c>
      <c r="G441" s="532">
        <f t="shared" si="43"/>
        <v>0</v>
      </c>
      <c r="H441" s="551">
        <f>SUM(B441:G441)</f>
        <v>0</v>
      </c>
    </row>
    <row r="442" spans="1:8" ht="38.25" customHeight="1" thickBot="1">
      <c r="A442" s="552" t="s">
        <v>681</v>
      </c>
      <c r="B442" s="567">
        <v>0</v>
      </c>
      <c r="C442" s="567">
        <v>0</v>
      </c>
      <c r="D442" s="567">
        <v>0</v>
      </c>
      <c r="E442" s="567">
        <v>0</v>
      </c>
      <c r="F442" s="567">
        <v>0</v>
      </c>
      <c r="G442" s="567">
        <v>0</v>
      </c>
      <c r="H442" s="553" t="s">
        <v>535</v>
      </c>
    </row>
    <row r="443" spans="1:8" ht="15" thickTop="1">
      <c r="A443" s="73"/>
      <c r="B443" s="73"/>
      <c r="C443" s="73"/>
      <c r="D443" s="73"/>
      <c r="E443" s="73"/>
      <c r="F443" s="73"/>
      <c r="G443" s="73"/>
      <c r="H443" s="73"/>
    </row>
    <row r="444" spans="1:8">
      <c r="A444" s="73"/>
      <c r="B444" s="73"/>
      <c r="C444" s="73"/>
      <c r="D444" s="73"/>
      <c r="E444" s="73"/>
      <c r="F444" s="73"/>
      <c r="G444" s="73"/>
      <c r="H444" s="73"/>
    </row>
    <row r="445" spans="1:8">
      <c r="A445" s="733" t="s">
        <v>682</v>
      </c>
      <c r="B445" s="733"/>
      <c r="C445" s="733"/>
      <c r="D445" s="733"/>
      <c r="E445" s="733"/>
      <c r="F445" s="733"/>
      <c r="G445" s="733"/>
      <c r="H445" s="495"/>
    </row>
    <row r="446" spans="1:8" ht="15" thickBot="1">
      <c r="A446" s="735" t="s">
        <v>683</v>
      </c>
      <c r="B446" s="735"/>
      <c r="C446" s="735"/>
      <c r="D446" s="735"/>
      <c r="E446" s="735"/>
      <c r="F446" s="735"/>
      <c r="G446" s="735"/>
      <c r="H446" s="496"/>
    </row>
    <row r="447" spans="1:8" ht="15" thickTop="1">
      <c r="A447" s="497"/>
      <c r="B447" s="521" t="s">
        <v>197</v>
      </c>
      <c r="C447" s="521" t="s">
        <v>197</v>
      </c>
      <c r="D447" s="521" t="s">
        <v>197</v>
      </c>
      <c r="E447" s="521" t="s">
        <v>197</v>
      </c>
      <c r="F447" s="521" t="s">
        <v>197</v>
      </c>
      <c r="G447" s="522" t="s">
        <v>662</v>
      </c>
      <c r="H447" s="73"/>
    </row>
    <row r="448" spans="1:8">
      <c r="A448" s="504" t="s">
        <v>45</v>
      </c>
      <c r="B448" s="524" t="s">
        <v>533</v>
      </c>
      <c r="C448" s="524" t="s">
        <v>533</v>
      </c>
      <c r="D448" s="524" t="s">
        <v>533</v>
      </c>
      <c r="E448" s="524" t="s">
        <v>533</v>
      </c>
      <c r="F448" s="524" t="s">
        <v>533</v>
      </c>
      <c r="G448" s="554" t="s">
        <v>217</v>
      </c>
      <c r="H448" s="73"/>
    </row>
    <row r="449" spans="1:8">
      <c r="A449" s="501" t="s">
        <v>684</v>
      </c>
      <c r="B449" s="418">
        <v>0</v>
      </c>
      <c r="C449" s="418">
        <v>0</v>
      </c>
      <c r="D449" s="418">
        <v>0</v>
      </c>
      <c r="E449" s="418">
        <v>0</v>
      </c>
      <c r="F449" s="418">
        <v>0</v>
      </c>
      <c r="G449" s="550" t="s">
        <v>535</v>
      </c>
      <c r="H449" s="73"/>
    </row>
    <row r="450" spans="1:8">
      <c r="A450" s="501" t="s">
        <v>685</v>
      </c>
      <c r="B450" s="418">
        <v>0</v>
      </c>
      <c r="C450" s="418">
        <v>0</v>
      </c>
      <c r="D450" s="418">
        <v>0</v>
      </c>
      <c r="E450" s="418">
        <v>0</v>
      </c>
      <c r="F450" s="418">
        <v>0</v>
      </c>
      <c r="G450" s="568">
        <v>0</v>
      </c>
      <c r="H450" s="73"/>
    </row>
    <row r="451" spans="1:8">
      <c r="A451" s="501" t="s">
        <v>686</v>
      </c>
      <c r="B451" s="418">
        <v>0</v>
      </c>
      <c r="C451" s="418">
        <v>0</v>
      </c>
      <c r="D451" s="418">
        <v>0</v>
      </c>
      <c r="E451" s="418">
        <v>0</v>
      </c>
      <c r="F451" s="418">
        <v>0</v>
      </c>
      <c r="G451" s="568">
        <v>0</v>
      </c>
      <c r="H451" s="73"/>
    </row>
    <row r="452" spans="1:8" s="133" customFormat="1" ht="21" customHeight="1">
      <c r="A452" s="555" t="s">
        <v>668</v>
      </c>
      <c r="B452" s="538">
        <f>SUM(B449:B451)</f>
        <v>0</v>
      </c>
      <c r="C452" s="538">
        <f>SUM(C449:C451)</f>
        <v>0</v>
      </c>
      <c r="D452" s="538">
        <f>SUM(D449:D451)</f>
        <v>0</v>
      </c>
      <c r="E452" s="538">
        <f>SUM(E449:E451)</f>
        <v>0</v>
      </c>
      <c r="F452" s="538">
        <f>SUM(F449:F451)</f>
        <v>0</v>
      </c>
      <c r="G452" s="556">
        <f>SUM(G450:G451)</f>
        <v>0</v>
      </c>
      <c r="H452" s="509"/>
    </row>
    <row r="453" spans="1:8">
      <c r="A453" s="501" t="s">
        <v>687</v>
      </c>
      <c r="B453" s="569">
        <v>0</v>
      </c>
      <c r="C453" s="569">
        <v>0</v>
      </c>
      <c r="D453" s="569">
        <v>0</v>
      </c>
      <c r="E453" s="569">
        <v>0</v>
      </c>
      <c r="F453" s="569">
        <v>0</v>
      </c>
      <c r="G453" s="568">
        <v>0</v>
      </c>
      <c r="H453" s="73"/>
    </row>
    <row r="454" spans="1:8">
      <c r="A454" s="501" t="s">
        <v>688</v>
      </c>
      <c r="B454" s="418">
        <v>0</v>
      </c>
      <c r="C454" s="418">
        <v>0</v>
      </c>
      <c r="D454" s="418">
        <v>0</v>
      </c>
      <c r="E454" s="418">
        <v>0</v>
      </c>
      <c r="F454" s="418">
        <v>0</v>
      </c>
      <c r="G454" s="568">
        <v>0</v>
      </c>
      <c r="H454" s="73"/>
    </row>
    <row r="455" spans="1:8" s="133" customFormat="1" ht="21" customHeight="1">
      <c r="A455" s="555" t="s">
        <v>689</v>
      </c>
      <c r="B455" s="558">
        <f t="shared" ref="B455:G455" si="44">B452-B453-B454</f>
        <v>0</v>
      </c>
      <c r="C455" s="558">
        <f t="shared" si="44"/>
        <v>0</v>
      </c>
      <c r="D455" s="558">
        <f t="shared" si="44"/>
        <v>0</v>
      </c>
      <c r="E455" s="558">
        <f t="shared" si="44"/>
        <v>0</v>
      </c>
      <c r="F455" s="558">
        <f t="shared" si="44"/>
        <v>0</v>
      </c>
      <c r="G455" s="556">
        <f t="shared" si="44"/>
        <v>0</v>
      </c>
      <c r="H455" s="509"/>
    </row>
    <row r="456" spans="1:8">
      <c r="A456" s="501" t="s">
        <v>690</v>
      </c>
      <c r="B456" s="418">
        <v>0</v>
      </c>
      <c r="C456" s="418">
        <v>0</v>
      </c>
      <c r="D456" s="418">
        <v>0</v>
      </c>
      <c r="E456" s="418">
        <v>0</v>
      </c>
      <c r="F456" s="418">
        <v>0</v>
      </c>
      <c r="G456" s="568">
        <v>0</v>
      </c>
      <c r="H456" s="73"/>
    </row>
    <row r="457" spans="1:8">
      <c r="A457" s="501" t="s">
        <v>691</v>
      </c>
      <c r="B457" s="543" t="e">
        <f t="shared" ref="B457:G457" si="45">B455/B456</f>
        <v>#DIV/0!</v>
      </c>
      <c r="C457" s="543" t="e">
        <f t="shared" si="45"/>
        <v>#DIV/0!</v>
      </c>
      <c r="D457" s="543" t="e">
        <f t="shared" si="45"/>
        <v>#DIV/0!</v>
      </c>
      <c r="E457" s="543" t="e">
        <f t="shared" si="45"/>
        <v>#DIV/0!</v>
      </c>
      <c r="F457" s="543" t="e">
        <f t="shared" si="45"/>
        <v>#DIV/0!</v>
      </c>
      <c r="G457" s="544" t="e">
        <f t="shared" si="45"/>
        <v>#DIV/0!</v>
      </c>
      <c r="H457" s="73"/>
    </row>
    <row r="458" spans="1:8">
      <c r="A458" s="501" t="s">
        <v>692</v>
      </c>
      <c r="B458" s="418">
        <v>0</v>
      </c>
      <c r="C458" s="418">
        <v>0</v>
      </c>
      <c r="D458" s="418">
        <v>0</v>
      </c>
      <c r="E458" s="418">
        <v>0</v>
      </c>
      <c r="F458" s="418">
        <v>0</v>
      </c>
      <c r="G458" s="568">
        <v>0</v>
      </c>
      <c r="H458" s="73"/>
    </row>
    <row r="459" spans="1:8" ht="15" thickBot="1">
      <c r="A459" s="540" t="s">
        <v>693</v>
      </c>
      <c r="B459" s="559" t="e">
        <f t="shared" ref="B459:G459" si="46">B455/B458</f>
        <v>#DIV/0!</v>
      </c>
      <c r="C459" s="559" t="e">
        <f t="shared" si="46"/>
        <v>#DIV/0!</v>
      </c>
      <c r="D459" s="559" t="e">
        <f t="shared" si="46"/>
        <v>#DIV/0!</v>
      </c>
      <c r="E459" s="559" t="e">
        <f t="shared" si="46"/>
        <v>#DIV/0!</v>
      </c>
      <c r="F459" s="559" t="e">
        <f t="shared" si="46"/>
        <v>#DIV/0!</v>
      </c>
      <c r="G459" s="560" t="e">
        <f t="shared" si="46"/>
        <v>#DIV/0!</v>
      </c>
      <c r="H459" s="73"/>
    </row>
    <row r="460" spans="1:8" ht="15" thickTop="1"/>
    <row r="463" spans="1:8">
      <c r="A463" s="492" t="s">
        <v>638</v>
      </c>
      <c r="B463" s="732" t="s">
        <v>639</v>
      </c>
      <c r="C463" s="732"/>
      <c r="D463" s="732"/>
      <c r="E463" s="732"/>
      <c r="F463" s="732"/>
      <c r="G463" s="732"/>
      <c r="H463" s="732"/>
    </row>
    <row r="464" spans="1:8">
      <c r="A464" s="492" t="s">
        <v>640</v>
      </c>
      <c r="B464" s="493" t="s">
        <v>695</v>
      </c>
      <c r="E464" s="73" t="s">
        <v>45</v>
      </c>
      <c r="F464" s="427" t="s">
        <v>128</v>
      </c>
      <c r="G464" s="493" t="s">
        <v>695</v>
      </c>
      <c r="H464" s="73" t="s">
        <v>45</v>
      </c>
    </row>
    <row r="465" spans="1:8" ht="18" customHeight="1">
      <c r="A465" s="317" t="s">
        <v>642</v>
      </c>
      <c r="B465" s="73"/>
      <c r="C465" s="73"/>
      <c r="D465" s="73"/>
      <c r="E465" s="73"/>
      <c r="F465" s="73"/>
      <c r="G465" s="73"/>
      <c r="H465" s="73"/>
    </row>
    <row r="466" spans="1:8" ht="12.75" customHeight="1">
      <c r="A466" s="317"/>
      <c r="B466" s="73"/>
      <c r="C466" s="73"/>
      <c r="D466" s="73"/>
      <c r="E466" s="73"/>
      <c r="F466" s="73"/>
      <c r="G466" s="73"/>
      <c r="H466" s="73"/>
    </row>
    <row r="467" spans="1:8" ht="12" customHeight="1">
      <c r="A467" s="131" t="s">
        <v>643</v>
      </c>
      <c r="B467" s="570" t="s">
        <v>566</v>
      </c>
      <c r="C467" s="73"/>
      <c r="D467" s="73"/>
      <c r="E467" s="73"/>
      <c r="F467" s="73"/>
      <c r="G467" s="73"/>
      <c r="H467" s="73"/>
    </row>
    <row r="468" spans="1:8" ht="12" customHeight="1">
      <c r="A468" s="492"/>
      <c r="B468" s="493"/>
      <c r="C468" s="73"/>
      <c r="D468" s="73"/>
      <c r="E468" s="73"/>
      <c r="F468" s="73"/>
      <c r="G468" s="73"/>
      <c r="H468" s="73"/>
    </row>
    <row r="469" spans="1:8" ht="21" customHeight="1">
      <c r="A469" s="733" t="s">
        <v>644</v>
      </c>
      <c r="B469" s="733"/>
      <c r="C469" s="733"/>
      <c r="D469" s="733"/>
      <c r="E469" s="733"/>
      <c r="F469" s="733"/>
      <c r="G469" s="733"/>
      <c r="H469" s="495"/>
    </row>
    <row r="470" spans="1:8" ht="15" thickBot="1">
      <c r="A470" s="734" t="s">
        <v>645</v>
      </c>
      <c r="B470" s="734"/>
      <c r="C470" s="734"/>
      <c r="D470" s="734"/>
      <c r="E470" s="734"/>
      <c r="F470" s="734"/>
      <c r="G470" s="734"/>
      <c r="H470" s="496"/>
    </row>
    <row r="471" spans="1:8" ht="15" thickTop="1">
      <c r="A471" s="497" t="s">
        <v>646</v>
      </c>
      <c r="B471" s="498"/>
      <c r="C471" s="498"/>
      <c r="D471" s="498"/>
      <c r="E471" s="498"/>
      <c r="F471" s="499"/>
      <c r="G471" s="561">
        <v>0</v>
      </c>
      <c r="H471" s="73" t="s">
        <v>45</v>
      </c>
    </row>
    <row r="472" spans="1:8">
      <c r="A472" s="501" t="s">
        <v>647</v>
      </c>
      <c r="B472" s="73"/>
      <c r="C472" s="73"/>
      <c r="D472" s="73"/>
      <c r="E472" s="73"/>
      <c r="F472" s="502"/>
      <c r="G472" s="562">
        <v>0</v>
      </c>
      <c r="H472" s="73" t="s">
        <v>45</v>
      </c>
    </row>
    <row r="473" spans="1:8">
      <c r="A473" s="501" t="s">
        <v>648</v>
      </c>
      <c r="B473" s="73"/>
      <c r="C473" s="73"/>
      <c r="D473" s="73"/>
      <c r="E473" s="73"/>
      <c r="F473" s="502"/>
      <c r="G473" s="562">
        <v>0</v>
      </c>
      <c r="H473" s="73" t="s">
        <v>45</v>
      </c>
    </row>
    <row r="474" spans="1:8">
      <c r="A474" s="504" t="s">
        <v>649</v>
      </c>
      <c r="B474" s="505"/>
      <c r="C474" s="505"/>
      <c r="D474" s="505"/>
      <c r="E474" s="505"/>
      <c r="F474" s="506"/>
      <c r="G474" s="563">
        <v>0</v>
      </c>
      <c r="H474" s="73" t="s">
        <v>45</v>
      </c>
    </row>
    <row r="475" spans="1:8" s="133" customFormat="1" ht="21" customHeight="1">
      <c r="A475" s="508" t="s">
        <v>650</v>
      </c>
      <c r="B475" s="509"/>
      <c r="C475" s="509"/>
      <c r="D475" s="509"/>
      <c r="E475" s="509"/>
      <c r="F475" s="510"/>
      <c r="G475" s="511">
        <f>SUM(G471:G474)</f>
        <v>0</v>
      </c>
      <c r="H475" s="509" t="s">
        <v>45</v>
      </c>
    </row>
    <row r="476" spans="1:8">
      <c r="A476" s="501" t="s">
        <v>651</v>
      </c>
      <c r="B476" s="73"/>
      <c r="C476" s="73"/>
      <c r="D476" s="73"/>
      <c r="E476" s="73"/>
      <c r="F476" s="502"/>
      <c r="G476" s="562">
        <v>0</v>
      </c>
      <c r="H476" s="73" t="s">
        <v>45</v>
      </c>
    </row>
    <row r="477" spans="1:8">
      <c r="A477" s="504" t="s">
        <v>652</v>
      </c>
      <c r="B477" s="505"/>
      <c r="C477" s="505"/>
      <c r="D477" s="505"/>
      <c r="E477" s="505"/>
      <c r="F477" s="506"/>
      <c r="G477" s="563">
        <v>0</v>
      </c>
      <c r="H477" s="73" t="s">
        <v>45</v>
      </c>
    </row>
    <row r="478" spans="1:8" s="133" customFormat="1" ht="21" customHeight="1">
      <c r="A478" s="512" t="s">
        <v>653</v>
      </c>
      <c r="B478" s="513"/>
      <c r="C478" s="513"/>
      <c r="D478" s="513"/>
      <c r="E478" s="513"/>
      <c r="F478" s="514"/>
      <c r="G478" s="515">
        <f>SUM(G476:G477)</f>
        <v>0</v>
      </c>
      <c r="H478" s="509" t="s">
        <v>45</v>
      </c>
    </row>
    <row r="479" spans="1:8" s="133" customFormat="1" ht="21" customHeight="1" thickBot="1">
      <c r="A479" s="516" t="s">
        <v>654</v>
      </c>
      <c r="B479" s="517"/>
      <c r="C479" s="517"/>
      <c r="D479" s="517"/>
      <c r="E479" s="517"/>
      <c r="F479" s="518"/>
      <c r="G479" s="519">
        <f>G475-G478</f>
        <v>0</v>
      </c>
      <c r="H479" s="509" t="s">
        <v>45</v>
      </c>
    </row>
    <row r="480" spans="1:8" ht="15" thickTop="1">
      <c r="A480" s="73"/>
      <c r="B480" s="73"/>
      <c r="C480" s="73"/>
      <c r="D480" s="73"/>
      <c r="E480" s="73"/>
      <c r="F480" s="73"/>
      <c r="G480" s="73"/>
      <c r="H480" s="73"/>
    </row>
    <row r="481" spans="1:8">
      <c r="A481" s="73"/>
      <c r="B481" s="73"/>
      <c r="C481" s="73"/>
      <c r="D481" s="73"/>
      <c r="E481" s="73"/>
      <c r="F481" s="73"/>
      <c r="G481" s="73"/>
      <c r="H481" s="73"/>
    </row>
    <row r="482" spans="1:8">
      <c r="A482" s="733" t="s">
        <v>655</v>
      </c>
      <c r="B482" s="733"/>
      <c r="C482" s="733"/>
      <c r="D482" s="733"/>
      <c r="E482" s="733"/>
      <c r="F482" s="733"/>
      <c r="G482" s="733"/>
      <c r="H482" s="733"/>
    </row>
    <row r="483" spans="1:8">
      <c r="A483" s="73"/>
      <c r="B483" s="73" t="s">
        <v>656</v>
      </c>
      <c r="C483" s="73"/>
      <c r="D483" s="73"/>
      <c r="E483" s="73"/>
      <c r="F483" s="73"/>
      <c r="G483" s="564">
        <v>0</v>
      </c>
      <c r="H483" s="73" t="s">
        <v>45</v>
      </c>
    </row>
    <row r="484" spans="1:8">
      <c r="A484" s="73"/>
      <c r="B484" s="73" t="s">
        <v>657</v>
      </c>
      <c r="C484" s="73"/>
      <c r="D484" s="73"/>
      <c r="E484" s="73"/>
      <c r="F484" s="73"/>
      <c r="G484" s="564">
        <v>0</v>
      </c>
      <c r="H484" s="73" t="s">
        <v>45</v>
      </c>
    </row>
    <row r="485" spans="1:8">
      <c r="A485" s="73"/>
      <c r="B485" s="73"/>
      <c r="C485" s="73"/>
      <c r="D485" s="73"/>
      <c r="E485" s="73"/>
      <c r="F485" s="73"/>
      <c r="G485" s="73"/>
      <c r="H485" s="73"/>
    </row>
    <row r="486" spans="1:8">
      <c r="A486" s="73"/>
      <c r="B486" s="73"/>
      <c r="C486" s="73"/>
      <c r="D486" s="73"/>
      <c r="E486" s="73"/>
      <c r="F486" s="73"/>
      <c r="G486" s="73"/>
      <c r="H486" s="73"/>
    </row>
    <row r="487" spans="1:8">
      <c r="A487" s="733" t="s">
        <v>658</v>
      </c>
      <c r="B487" s="733"/>
      <c r="C487" s="733"/>
      <c r="D487" s="733"/>
      <c r="E487" s="733"/>
      <c r="F487" s="733"/>
      <c r="G487" s="733"/>
      <c r="H487" s="733"/>
    </row>
    <row r="488" spans="1:8" ht="15" thickBot="1">
      <c r="A488" s="734" t="s">
        <v>659</v>
      </c>
      <c r="B488" s="734"/>
      <c r="C488" s="734"/>
      <c r="D488" s="734"/>
      <c r="E488" s="734"/>
      <c r="F488" s="734"/>
      <c r="G488" s="734"/>
      <c r="H488" s="734"/>
    </row>
    <row r="489" spans="1:8" ht="15" thickTop="1">
      <c r="A489" s="497" t="s">
        <v>660</v>
      </c>
      <c r="B489" s="520" t="s">
        <v>661</v>
      </c>
      <c r="C489" s="521" t="s">
        <v>197</v>
      </c>
      <c r="D489" s="521" t="s">
        <v>197</v>
      </c>
      <c r="E489" s="521" t="s">
        <v>197</v>
      </c>
      <c r="F489" s="521" t="s">
        <v>197</v>
      </c>
      <c r="G489" s="521" t="s">
        <v>662</v>
      </c>
      <c r="H489" s="522" t="s">
        <v>663</v>
      </c>
    </row>
    <row r="490" spans="1:8">
      <c r="A490" s="504"/>
      <c r="B490" s="523" t="s">
        <v>216</v>
      </c>
      <c r="C490" s="524" t="s">
        <v>533</v>
      </c>
      <c r="D490" s="524" t="s">
        <v>533</v>
      </c>
      <c r="E490" s="524" t="s">
        <v>533</v>
      </c>
      <c r="F490" s="524" t="s">
        <v>533</v>
      </c>
      <c r="G490" s="523" t="s">
        <v>217</v>
      </c>
      <c r="H490" s="525"/>
    </row>
    <row r="491" spans="1:8">
      <c r="A491" s="501" t="s">
        <v>664</v>
      </c>
      <c r="B491" s="526" t="s">
        <v>535</v>
      </c>
      <c r="C491" s="418">
        <v>0</v>
      </c>
      <c r="D491" s="418">
        <v>0</v>
      </c>
      <c r="E491" s="418">
        <v>0</v>
      </c>
      <c r="F491" s="418">
        <v>0</v>
      </c>
      <c r="G491" s="526" t="s">
        <v>535</v>
      </c>
      <c r="H491" s="530" t="s">
        <v>535</v>
      </c>
    </row>
    <row r="492" spans="1:8">
      <c r="A492" s="501" t="s">
        <v>665</v>
      </c>
      <c r="B492" s="418">
        <v>0</v>
      </c>
      <c r="C492" s="418">
        <v>0</v>
      </c>
      <c r="D492" s="418">
        <v>0</v>
      </c>
      <c r="E492" s="418">
        <v>0</v>
      </c>
      <c r="F492" s="418">
        <v>0</v>
      </c>
      <c r="G492" s="418">
        <v>0</v>
      </c>
      <c r="H492" s="544">
        <f>SUM(B492:G492)</f>
        <v>0</v>
      </c>
    </row>
    <row r="493" spans="1:8">
      <c r="A493" s="501" t="s">
        <v>666</v>
      </c>
      <c r="B493" s="418">
        <v>0</v>
      </c>
      <c r="C493" s="418">
        <v>0</v>
      </c>
      <c r="D493" s="418">
        <v>0</v>
      </c>
      <c r="E493" s="418">
        <v>0</v>
      </c>
      <c r="F493" s="418">
        <v>0</v>
      </c>
      <c r="G493" s="418">
        <v>0</v>
      </c>
      <c r="H493" s="544">
        <f>SUM(B493:G493)</f>
        <v>0</v>
      </c>
    </row>
    <row r="494" spans="1:8">
      <c r="A494" s="504" t="s">
        <v>667</v>
      </c>
      <c r="B494" s="565">
        <v>0</v>
      </c>
      <c r="C494" s="565">
        <v>0</v>
      </c>
      <c r="D494" s="565">
        <v>0</v>
      </c>
      <c r="E494" s="565">
        <v>0</v>
      </c>
      <c r="F494" s="565">
        <v>0</v>
      </c>
      <c r="G494" s="565">
        <v>0</v>
      </c>
      <c r="H494" s="546">
        <f>SUM(B494:G494)</f>
        <v>0</v>
      </c>
    </row>
    <row r="495" spans="1:8" s="133" customFormat="1" ht="21" customHeight="1">
      <c r="A495" s="536" t="s">
        <v>668</v>
      </c>
      <c r="B495" s="566" t="s">
        <v>535</v>
      </c>
      <c r="C495" s="538">
        <f>C491-C492+C493+C494</f>
        <v>0</v>
      </c>
      <c r="D495" s="538">
        <f>D491-D492+D493+D494</f>
        <v>0</v>
      </c>
      <c r="E495" s="538">
        <f>E491-E492+E493+E494</f>
        <v>0</v>
      </c>
      <c r="F495" s="538">
        <f>F491-F492+F493+F494</f>
        <v>0</v>
      </c>
      <c r="G495" s="538">
        <f>-G492+G493+G494</f>
        <v>0</v>
      </c>
      <c r="H495" s="539" t="s">
        <v>535</v>
      </c>
    </row>
    <row r="496" spans="1:8" ht="15" thickBot="1">
      <c r="A496" s="540" t="s">
        <v>669</v>
      </c>
      <c r="B496" s="567">
        <v>0</v>
      </c>
      <c r="C496" s="567">
        <v>0</v>
      </c>
      <c r="D496" s="567">
        <v>0</v>
      </c>
      <c r="E496" s="567">
        <v>0</v>
      </c>
      <c r="F496" s="567">
        <v>0</v>
      </c>
      <c r="G496" s="567">
        <v>0</v>
      </c>
      <c r="H496" s="542">
        <f>SUM(B496:G496)</f>
        <v>0</v>
      </c>
    </row>
    <row r="497" spans="1:8" ht="15" thickTop="1">
      <c r="A497" s="73"/>
      <c r="B497" s="73"/>
      <c r="C497" s="73"/>
      <c r="D497" s="73"/>
      <c r="E497" s="73"/>
      <c r="F497" s="73"/>
      <c r="G497" s="73"/>
      <c r="H497" s="73"/>
    </row>
    <row r="498" spans="1:8">
      <c r="A498" s="73"/>
      <c r="B498" s="73"/>
      <c r="C498" s="73"/>
      <c r="D498" s="73"/>
      <c r="E498" s="73"/>
      <c r="F498" s="73"/>
      <c r="G498" s="73"/>
      <c r="H498" s="73"/>
    </row>
    <row r="499" spans="1:8">
      <c r="A499" s="73"/>
      <c r="B499" s="73"/>
      <c r="C499" s="73"/>
      <c r="D499" s="73"/>
      <c r="E499" s="73"/>
      <c r="F499" s="73"/>
      <c r="G499" s="73"/>
      <c r="H499" s="73"/>
    </row>
    <row r="500" spans="1:8">
      <c r="A500" s="73"/>
      <c r="B500" s="73"/>
      <c r="C500" s="73"/>
      <c r="D500" s="73"/>
      <c r="E500" s="73"/>
      <c r="F500" s="73"/>
      <c r="G500" s="73"/>
      <c r="H500" s="73"/>
    </row>
    <row r="501" spans="1:8">
      <c r="A501" s="73"/>
      <c r="B501" s="73"/>
      <c r="C501" s="73"/>
      <c r="D501" s="73"/>
      <c r="E501" s="73"/>
      <c r="F501" s="73"/>
      <c r="G501" s="73"/>
      <c r="H501" s="73"/>
    </row>
    <row r="502" spans="1:8">
      <c r="A502" s="733" t="s">
        <v>670</v>
      </c>
      <c r="B502" s="733"/>
      <c r="C502" s="733"/>
      <c r="D502" s="733"/>
      <c r="E502" s="733"/>
      <c r="F502" s="733"/>
      <c r="G502" s="733"/>
      <c r="H502" s="733"/>
    </row>
    <row r="503" spans="1:8" ht="15" thickBot="1">
      <c r="A503" s="734" t="s">
        <v>671</v>
      </c>
      <c r="B503" s="734"/>
      <c r="C503" s="734"/>
      <c r="D503" s="734"/>
      <c r="E503" s="734"/>
      <c r="F503" s="734"/>
      <c r="G503" s="734"/>
      <c r="H503" s="734"/>
    </row>
    <row r="504" spans="1:8" ht="15" thickTop="1">
      <c r="A504" s="497" t="s">
        <v>45</v>
      </c>
      <c r="B504" s="520" t="s">
        <v>672</v>
      </c>
      <c r="C504" s="521" t="s">
        <v>197</v>
      </c>
      <c r="D504" s="521" t="s">
        <v>197</v>
      </c>
      <c r="E504" s="521" t="s">
        <v>197</v>
      </c>
      <c r="F504" s="521" t="s">
        <v>197</v>
      </c>
      <c r="G504" s="521" t="s">
        <v>662</v>
      </c>
      <c r="H504" s="522" t="s">
        <v>663</v>
      </c>
    </row>
    <row r="505" spans="1:8">
      <c r="A505" s="504" t="s">
        <v>45</v>
      </c>
      <c r="B505" s="523" t="s">
        <v>216</v>
      </c>
      <c r="C505" s="524" t="s">
        <v>533</v>
      </c>
      <c r="D505" s="524" t="s">
        <v>533</v>
      </c>
      <c r="E505" s="524" t="s">
        <v>533</v>
      </c>
      <c r="F505" s="524" t="s">
        <v>533</v>
      </c>
      <c r="G505" s="523" t="s">
        <v>217</v>
      </c>
      <c r="H505" s="525"/>
    </row>
    <row r="506" spans="1:8">
      <c r="A506" s="501" t="s">
        <v>673</v>
      </c>
      <c r="B506" s="418">
        <v>0</v>
      </c>
      <c r="C506" s="418">
        <v>0</v>
      </c>
      <c r="D506" s="418">
        <v>0</v>
      </c>
      <c r="E506" s="418">
        <v>0</v>
      </c>
      <c r="F506" s="418">
        <v>0</v>
      </c>
      <c r="G506" s="418">
        <v>0</v>
      </c>
      <c r="H506" s="544">
        <f>SUM(B506:G506)</f>
        <v>0</v>
      </c>
    </row>
    <row r="507" spans="1:8">
      <c r="A507" s="504" t="s">
        <v>674</v>
      </c>
      <c r="B507" s="565">
        <v>0</v>
      </c>
      <c r="C507" s="565">
        <v>0</v>
      </c>
      <c r="D507" s="565">
        <v>0</v>
      </c>
      <c r="E507" s="565">
        <v>0</v>
      </c>
      <c r="F507" s="565">
        <v>0</v>
      </c>
      <c r="G507" s="565">
        <v>0</v>
      </c>
      <c r="H507" s="546">
        <f>SUM(B507:G507)</f>
        <v>0</v>
      </c>
    </row>
    <row r="508" spans="1:8" ht="21" customHeight="1">
      <c r="A508" s="536" t="s">
        <v>668</v>
      </c>
      <c r="B508" s="532">
        <f t="shared" ref="B508:G508" si="47">SUM(B506:B507)</f>
        <v>0</v>
      </c>
      <c r="C508" s="532">
        <f t="shared" si="47"/>
        <v>0</v>
      </c>
      <c r="D508" s="532">
        <f t="shared" si="47"/>
        <v>0</v>
      </c>
      <c r="E508" s="532">
        <f t="shared" si="47"/>
        <v>0</v>
      </c>
      <c r="F508" s="532">
        <f t="shared" si="47"/>
        <v>0</v>
      </c>
      <c r="G508" s="532">
        <f t="shared" si="47"/>
        <v>0</v>
      </c>
      <c r="H508" s="547">
        <f>SUM(B508:G508)</f>
        <v>0</v>
      </c>
    </row>
    <row r="509" spans="1:8" ht="15" thickBot="1">
      <c r="A509" s="540" t="s">
        <v>675</v>
      </c>
      <c r="B509" s="567">
        <v>0</v>
      </c>
      <c r="C509" s="567">
        <v>0</v>
      </c>
      <c r="D509" s="567">
        <v>0</v>
      </c>
      <c r="E509" s="567">
        <v>0</v>
      </c>
      <c r="F509" s="567">
        <v>0</v>
      </c>
      <c r="G509" s="548" t="s">
        <v>535</v>
      </c>
      <c r="H509" s="542">
        <f>SUM(B509:G509)</f>
        <v>0</v>
      </c>
    </row>
    <row r="510" spans="1:8" ht="15" thickTop="1">
      <c r="A510" s="73"/>
      <c r="B510" s="73"/>
      <c r="C510" s="73"/>
      <c r="D510" s="73"/>
      <c r="E510" s="73"/>
      <c r="F510" s="73"/>
      <c r="G510" s="73"/>
      <c r="H510" s="73"/>
    </row>
    <row r="511" spans="1:8">
      <c r="A511" s="73"/>
      <c r="B511" s="73"/>
      <c r="C511" s="73"/>
      <c r="D511" s="73"/>
      <c r="E511" s="73"/>
      <c r="F511" s="73"/>
      <c r="G511" s="73"/>
      <c r="H511" s="73"/>
    </row>
    <row r="512" spans="1:8">
      <c r="A512" s="733" t="s">
        <v>676</v>
      </c>
      <c r="B512" s="733"/>
      <c r="C512" s="733"/>
      <c r="D512" s="733"/>
      <c r="E512" s="733"/>
      <c r="F512" s="733"/>
      <c r="G512" s="733"/>
      <c r="H512" s="733"/>
    </row>
    <row r="513" spans="1:8" ht="15" thickBot="1">
      <c r="A513" s="735" t="s">
        <v>677</v>
      </c>
      <c r="B513" s="735"/>
      <c r="C513" s="735"/>
      <c r="D513" s="735"/>
      <c r="E513" s="735"/>
      <c r="F513" s="735"/>
      <c r="G513" s="735"/>
      <c r="H513" s="735"/>
    </row>
    <row r="514" spans="1:8" ht="15" thickTop="1">
      <c r="A514" s="501" t="s">
        <v>45</v>
      </c>
      <c r="B514" s="549" t="s">
        <v>678</v>
      </c>
      <c r="C514" s="521" t="s">
        <v>197</v>
      </c>
      <c r="D514" s="521" t="s">
        <v>197</v>
      </c>
      <c r="E514" s="521" t="s">
        <v>197</v>
      </c>
      <c r="F514" s="521" t="s">
        <v>197</v>
      </c>
      <c r="G514" s="526" t="s">
        <v>662</v>
      </c>
      <c r="H514" s="550" t="s">
        <v>663</v>
      </c>
    </row>
    <row r="515" spans="1:8">
      <c r="A515" s="504" t="s">
        <v>45</v>
      </c>
      <c r="B515" s="523" t="s">
        <v>216</v>
      </c>
      <c r="C515" s="524" t="s">
        <v>533</v>
      </c>
      <c r="D515" s="524" t="s">
        <v>533</v>
      </c>
      <c r="E515" s="524" t="s">
        <v>533</v>
      </c>
      <c r="F515" s="524" t="s">
        <v>533</v>
      </c>
      <c r="G515" s="523" t="s">
        <v>217</v>
      </c>
      <c r="H515" s="525"/>
    </row>
    <row r="516" spans="1:8">
      <c r="A516" s="501" t="s">
        <v>679</v>
      </c>
      <c r="B516" s="418">
        <v>0</v>
      </c>
      <c r="C516" s="418">
        <v>0</v>
      </c>
      <c r="D516" s="418">
        <v>0</v>
      </c>
      <c r="E516" s="418">
        <v>0</v>
      </c>
      <c r="F516" s="418">
        <v>0</v>
      </c>
      <c r="G516" s="418">
        <v>0</v>
      </c>
      <c r="H516" s="544">
        <f>SUM(B516:G516)</f>
        <v>0</v>
      </c>
    </row>
    <row r="517" spans="1:8">
      <c r="A517" s="504" t="s">
        <v>680</v>
      </c>
      <c r="B517" s="565">
        <v>0</v>
      </c>
      <c r="C517" s="565">
        <v>0</v>
      </c>
      <c r="D517" s="565">
        <v>0</v>
      </c>
      <c r="E517" s="565">
        <v>0</v>
      </c>
      <c r="F517" s="565">
        <v>0</v>
      </c>
      <c r="G517" s="565">
        <v>0</v>
      </c>
      <c r="H517" s="546">
        <f>SUM(B517:G517)</f>
        <v>0</v>
      </c>
    </row>
    <row r="518" spans="1:8" s="133" customFormat="1" ht="21" customHeight="1">
      <c r="A518" s="536" t="s">
        <v>668</v>
      </c>
      <c r="B518" s="532">
        <f t="shared" ref="B518:G518" si="48">SUM(B516:B517)</f>
        <v>0</v>
      </c>
      <c r="C518" s="532">
        <f t="shared" si="48"/>
        <v>0</v>
      </c>
      <c r="D518" s="532">
        <f t="shared" si="48"/>
        <v>0</v>
      </c>
      <c r="E518" s="532">
        <f t="shared" si="48"/>
        <v>0</v>
      </c>
      <c r="F518" s="532">
        <f t="shared" si="48"/>
        <v>0</v>
      </c>
      <c r="G518" s="532">
        <f t="shared" si="48"/>
        <v>0</v>
      </c>
      <c r="H518" s="551">
        <f>SUM(B518:G518)</f>
        <v>0</v>
      </c>
    </row>
    <row r="519" spans="1:8" ht="38.25" customHeight="1" thickBot="1">
      <c r="A519" s="552" t="s">
        <v>681</v>
      </c>
      <c r="B519" s="567">
        <v>0</v>
      </c>
      <c r="C519" s="567">
        <v>0</v>
      </c>
      <c r="D519" s="567">
        <v>0</v>
      </c>
      <c r="E519" s="567">
        <v>0</v>
      </c>
      <c r="F519" s="567">
        <v>0</v>
      </c>
      <c r="G519" s="567">
        <v>0</v>
      </c>
      <c r="H519" s="553" t="s">
        <v>535</v>
      </c>
    </row>
    <row r="520" spans="1:8" ht="11.25" customHeight="1" thickTop="1">
      <c r="A520" s="73"/>
      <c r="B520" s="73"/>
      <c r="C520" s="73"/>
      <c r="D520" s="73"/>
      <c r="E520" s="73"/>
      <c r="F520" s="73"/>
      <c r="G520" s="73"/>
      <c r="H520" s="73"/>
    </row>
    <row r="521" spans="1:8">
      <c r="A521" s="73"/>
      <c r="B521" s="73"/>
      <c r="C521" s="73"/>
      <c r="D521" s="73"/>
      <c r="E521" s="73"/>
      <c r="F521" s="73"/>
      <c r="G521" s="73"/>
      <c r="H521" s="73"/>
    </row>
    <row r="522" spans="1:8">
      <c r="A522" s="733" t="s">
        <v>682</v>
      </c>
      <c r="B522" s="733"/>
      <c r="C522" s="733"/>
      <c r="D522" s="733"/>
      <c r="E522" s="733"/>
      <c r="F522" s="733"/>
      <c r="G522" s="733"/>
      <c r="H522" s="495"/>
    </row>
    <row r="523" spans="1:8" ht="15" thickBot="1">
      <c r="A523" s="735" t="s">
        <v>683</v>
      </c>
      <c r="B523" s="735"/>
      <c r="C523" s="735"/>
      <c r="D523" s="735"/>
      <c r="E523" s="735"/>
      <c r="F523" s="735"/>
      <c r="G523" s="735"/>
      <c r="H523" s="496"/>
    </row>
    <row r="524" spans="1:8" ht="15" thickTop="1">
      <c r="A524" s="497"/>
      <c r="B524" s="521" t="s">
        <v>197</v>
      </c>
      <c r="C524" s="521" t="s">
        <v>197</v>
      </c>
      <c r="D524" s="521" t="s">
        <v>197</v>
      </c>
      <c r="E524" s="521" t="s">
        <v>197</v>
      </c>
      <c r="F524" s="521" t="s">
        <v>197</v>
      </c>
      <c r="G524" s="522" t="s">
        <v>662</v>
      </c>
      <c r="H524" s="73"/>
    </row>
    <row r="525" spans="1:8">
      <c r="A525" s="504" t="s">
        <v>45</v>
      </c>
      <c r="B525" s="524" t="s">
        <v>533</v>
      </c>
      <c r="C525" s="524" t="s">
        <v>533</v>
      </c>
      <c r="D525" s="524" t="s">
        <v>533</v>
      </c>
      <c r="E525" s="524" t="s">
        <v>533</v>
      </c>
      <c r="F525" s="524" t="s">
        <v>533</v>
      </c>
      <c r="G525" s="554" t="s">
        <v>217</v>
      </c>
      <c r="H525" s="73"/>
    </row>
    <row r="526" spans="1:8">
      <c r="A526" s="501" t="s">
        <v>684</v>
      </c>
      <c r="B526" s="418">
        <v>0</v>
      </c>
      <c r="C526" s="418">
        <v>0</v>
      </c>
      <c r="D526" s="418">
        <v>0</v>
      </c>
      <c r="E526" s="418">
        <v>0</v>
      </c>
      <c r="F526" s="418">
        <v>0</v>
      </c>
      <c r="G526" s="550" t="s">
        <v>535</v>
      </c>
      <c r="H526" s="73"/>
    </row>
    <row r="527" spans="1:8">
      <c r="A527" s="501" t="s">
        <v>685</v>
      </c>
      <c r="B527" s="418">
        <v>0</v>
      </c>
      <c r="C527" s="418">
        <v>0</v>
      </c>
      <c r="D527" s="418">
        <v>0</v>
      </c>
      <c r="E527" s="418">
        <v>0</v>
      </c>
      <c r="F527" s="418">
        <v>0</v>
      </c>
      <c r="G527" s="568">
        <v>0</v>
      </c>
      <c r="H527" s="73"/>
    </row>
    <row r="528" spans="1:8">
      <c r="A528" s="501" t="s">
        <v>686</v>
      </c>
      <c r="B528" s="418">
        <v>0</v>
      </c>
      <c r="C528" s="418">
        <v>0</v>
      </c>
      <c r="D528" s="418">
        <v>0</v>
      </c>
      <c r="E528" s="418">
        <v>0</v>
      </c>
      <c r="F528" s="418">
        <v>0</v>
      </c>
      <c r="G528" s="568">
        <v>0</v>
      </c>
      <c r="H528" s="73"/>
    </row>
    <row r="529" spans="1:8" s="133" customFormat="1" ht="21" customHeight="1">
      <c r="A529" s="555" t="s">
        <v>668</v>
      </c>
      <c r="B529" s="538">
        <f>SUM(B526:B528)</f>
        <v>0</v>
      </c>
      <c r="C529" s="538">
        <f>SUM(C526:C528)</f>
        <v>0</v>
      </c>
      <c r="D529" s="538">
        <f>SUM(D526:D528)</f>
        <v>0</v>
      </c>
      <c r="E529" s="538">
        <f>SUM(E526:E528)</f>
        <v>0</v>
      </c>
      <c r="F529" s="538">
        <f>SUM(F526:F528)</f>
        <v>0</v>
      </c>
      <c r="G529" s="556">
        <f>SUM(G527:G528)</f>
        <v>0</v>
      </c>
      <c r="H529" s="509"/>
    </row>
    <row r="530" spans="1:8">
      <c r="A530" s="501" t="s">
        <v>687</v>
      </c>
      <c r="B530" s="569">
        <v>0</v>
      </c>
      <c r="C530" s="569">
        <v>0</v>
      </c>
      <c r="D530" s="569">
        <v>0</v>
      </c>
      <c r="E530" s="569">
        <v>0</v>
      </c>
      <c r="F530" s="569">
        <v>0</v>
      </c>
      <c r="G530" s="568">
        <v>0</v>
      </c>
      <c r="H530" s="73"/>
    </row>
    <row r="531" spans="1:8">
      <c r="A531" s="501" t="s">
        <v>688</v>
      </c>
      <c r="B531" s="418">
        <v>0</v>
      </c>
      <c r="C531" s="418">
        <v>0</v>
      </c>
      <c r="D531" s="418">
        <v>0</v>
      </c>
      <c r="E531" s="418">
        <v>0</v>
      </c>
      <c r="F531" s="418">
        <v>0</v>
      </c>
      <c r="G531" s="568">
        <v>0</v>
      </c>
      <c r="H531" s="73"/>
    </row>
    <row r="532" spans="1:8" s="133" customFormat="1" ht="21" customHeight="1">
      <c r="A532" s="555" t="s">
        <v>689</v>
      </c>
      <c r="B532" s="558">
        <f t="shared" ref="B532:G532" si="49">B529-B530-B531</f>
        <v>0</v>
      </c>
      <c r="C532" s="558">
        <f t="shared" si="49"/>
        <v>0</v>
      </c>
      <c r="D532" s="558">
        <f t="shared" si="49"/>
        <v>0</v>
      </c>
      <c r="E532" s="558">
        <f t="shared" si="49"/>
        <v>0</v>
      </c>
      <c r="F532" s="558">
        <f t="shared" si="49"/>
        <v>0</v>
      </c>
      <c r="G532" s="556">
        <f t="shared" si="49"/>
        <v>0</v>
      </c>
      <c r="H532" s="509"/>
    </row>
    <row r="533" spans="1:8">
      <c r="A533" s="501" t="s">
        <v>690</v>
      </c>
      <c r="B533" s="418">
        <v>0</v>
      </c>
      <c r="C533" s="418">
        <v>0</v>
      </c>
      <c r="D533" s="418">
        <v>0</v>
      </c>
      <c r="E533" s="418">
        <v>0</v>
      </c>
      <c r="F533" s="418">
        <v>0</v>
      </c>
      <c r="G533" s="568">
        <v>0</v>
      </c>
      <c r="H533" s="73"/>
    </row>
    <row r="534" spans="1:8">
      <c r="A534" s="501" t="s">
        <v>691</v>
      </c>
      <c r="B534" s="543" t="e">
        <f t="shared" ref="B534:G534" si="50">B532/B533</f>
        <v>#DIV/0!</v>
      </c>
      <c r="C534" s="543" t="e">
        <f t="shared" si="50"/>
        <v>#DIV/0!</v>
      </c>
      <c r="D534" s="543" t="e">
        <f t="shared" si="50"/>
        <v>#DIV/0!</v>
      </c>
      <c r="E534" s="543" t="e">
        <f t="shared" si="50"/>
        <v>#DIV/0!</v>
      </c>
      <c r="F534" s="543" t="e">
        <f t="shared" si="50"/>
        <v>#DIV/0!</v>
      </c>
      <c r="G534" s="544" t="e">
        <f t="shared" si="50"/>
        <v>#DIV/0!</v>
      </c>
      <c r="H534" s="73"/>
    </row>
    <row r="535" spans="1:8">
      <c r="A535" s="501" t="s">
        <v>692</v>
      </c>
      <c r="B535" s="418">
        <v>0</v>
      </c>
      <c r="C535" s="418">
        <v>0</v>
      </c>
      <c r="D535" s="418">
        <v>0</v>
      </c>
      <c r="E535" s="418">
        <v>0</v>
      </c>
      <c r="F535" s="418">
        <v>0</v>
      </c>
      <c r="G535" s="568">
        <v>0</v>
      </c>
      <c r="H535" s="73"/>
    </row>
    <row r="536" spans="1:8" ht="15" thickBot="1">
      <c r="A536" s="540" t="s">
        <v>693</v>
      </c>
      <c r="B536" s="559" t="e">
        <f t="shared" ref="B536:G536" si="51">B532/B535</f>
        <v>#DIV/0!</v>
      </c>
      <c r="C536" s="559" t="e">
        <f t="shared" si="51"/>
        <v>#DIV/0!</v>
      </c>
      <c r="D536" s="559" t="e">
        <f t="shared" si="51"/>
        <v>#DIV/0!</v>
      </c>
      <c r="E536" s="559" t="e">
        <f t="shared" si="51"/>
        <v>#DIV/0!</v>
      </c>
      <c r="F536" s="559" t="e">
        <f t="shared" si="51"/>
        <v>#DIV/0!</v>
      </c>
      <c r="G536" s="560" t="e">
        <f t="shared" si="51"/>
        <v>#DIV/0!</v>
      </c>
      <c r="H536" s="73"/>
    </row>
    <row r="537" spans="1:8" ht="15" thickTop="1"/>
    <row r="540" spans="1:8">
      <c r="A540" s="492" t="s">
        <v>638</v>
      </c>
      <c r="B540" s="732" t="s">
        <v>639</v>
      </c>
      <c r="C540" s="732"/>
      <c r="D540" s="732"/>
      <c r="E540" s="732"/>
      <c r="F540" s="732"/>
      <c r="G540" s="732"/>
      <c r="H540" s="732"/>
    </row>
    <row r="541" spans="1:8">
      <c r="A541" s="492" t="s">
        <v>640</v>
      </c>
      <c r="B541" s="493" t="s">
        <v>695</v>
      </c>
      <c r="E541" s="73" t="s">
        <v>45</v>
      </c>
      <c r="F541" s="427" t="s">
        <v>128</v>
      </c>
      <c r="G541" s="493" t="s">
        <v>695</v>
      </c>
      <c r="H541" s="73" t="s">
        <v>45</v>
      </c>
    </row>
    <row r="542" spans="1:8" ht="18" customHeight="1">
      <c r="A542" s="317" t="s">
        <v>642</v>
      </c>
      <c r="B542" s="73"/>
      <c r="C542" s="73"/>
      <c r="D542" s="73"/>
      <c r="E542" s="73"/>
      <c r="F542" s="73"/>
      <c r="G542" s="73"/>
      <c r="H542" s="73"/>
    </row>
    <row r="543" spans="1:8" ht="12.75" customHeight="1">
      <c r="A543" s="317"/>
      <c r="B543" s="73"/>
      <c r="C543" s="73"/>
      <c r="D543" s="73"/>
      <c r="E543" s="73"/>
      <c r="F543" s="73"/>
      <c r="G543" s="73"/>
      <c r="H543" s="73"/>
    </row>
    <row r="544" spans="1:8" ht="12" customHeight="1">
      <c r="A544" s="131" t="s">
        <v>643</v>
      </c>
      <c r="B544" s="570" t="s">
        <v>567</v>
      </c>
      <c r="C544" s="73"/>
      <c r="D544" s="73"/>
      <c r="E544" s="73"/>
      <c r="F544" s="73"/>
      <c r="G544" s="73"/>
      <c r="H544" s="73"/>
    </row>
    <row r="545" spans="1:8" ht="12" customHeight="1">
      <c r="A545" s="492"/>
      <c r="B545" s="493"/>
      <c r="C545" s="73"/>
      <c r="D545" s="73"/>
      <c r="E545" s="73"/>
      <c r="F545" s="73"/>
      <c r="G545" s="73"/>
      <c r="H545" s="73"/>
    </row>
    <row r="546" spans="1:8" ht="21" customHeight="1">
      <c r="A546" s="733" t="s">
        <v>644</v>
      </c>
      <c r="B546" s="733"/>
      <c r="C546" s="733"/>
      <c r="D546" s="733"/>
      <c r="E546" s="733"/>
      <c r="F546" s="733"/>
      <c r="G546" s="733"/>
      <c r="H546" s="495"/>
    </row>
    <row r="547" spans="1:8" ht="15" thickBot="1">
      <c r="A547" s="734" t="s">
        <v>645</v>
      </c>
      <c r="B547" s="734"/>
      <c r="C547" s="734"/>
      <c r="D547" s="734"/>
      <c r="E547" s="734"/>
      <c r="F547" s="734"/>
      <c r="G547" s="734"/>
      <c r="H547" s="496"/>
    </row>
    <row r="548" spans="1:8" ht="15" thickTop="1">
      <c r="A548" s="497" t="s">
        <v>646</v>
      </c>
      <c r="B548" s="498"/>
      <c r="C548" s="498"/>
      <c r="D548" s="498"/>
      <c r="E548" s="498"/>
      <c r="F548" s="499"/>
      <c r="G548" s="561">
        <v>0</v>
      </c>
      <c r="H548" s="73" t="s">
        <v>45</v>
      </c>
    </row>
    <row r="549" spans="1:8">
      <c r="A549" s="501" t="s">
        <v>647</v>
      </c>
      <c r="B549" s="73"/>
      <c r="C549" s="73"/>
      <c r="D549" s="73"/>
      <c r="E549" s="73"/>
      <c r="F549" s="502"/>
      <c r="G549" s="562">
        <v>0</v>
      </c>
      <c r="H549" s="73" t="s">
        <v>45</v>
      </c>
    </row>
    <row r="550" spans="1:8">
      <c r="A550" s="501" t="s">
        <v>648</v>
      </c>
      <c r="B550" s="73"/>
      <c r="C550" s="73"/>
      <c r="D550" s="73"/>
      <c r="E550" s="73"/>
      <c r="F550" s="502"/>
      <c r="G550" s="562">
        <v>0</v>
      </c>
      <c r="H550" s="73" t="s">
        <v>45</v>
      </c>
    </row>
    <row r="551" spans="1:8">
      <c r="A551" s="504" t="s">
        <v>649</v>
      </c>
      <c r="B551" s="505"/>
      <c r="C551" s="505"/>
      <c r="D551" s="505"/>
      <c r="E551" s="505"/>
      <c r="F551" s="506"/>
      <c r="G551" s="563">
        <v>0</v>
      </c>
      <c r="H551" s="73" t="s">
        <v>45</v>
      </c>
    </row>
    <row r="552" spans="1:8" s="133" customFormat="1" ht="21" customHeight="1">
      <c r="A552" s="508" t="s">
        <v>650</v>
      </c>
      <c r="B552" s="509"/>
      <c r="C552" s="509"/>
      <c r="D552" s="509"/>
      <c r="E552" s="509"/>
      <c r="F552" s="510"/>
      <c r="G552" s="511">
        <f>SUM(G548:G551)</f>
        <v>0</v>
      </c>
      <c r="H552" s="509" t="s">
        <v>45</v>
      </c>
    </row>
    <row r="553" spans="1:8">
      <c r="A553" s="501" t="s">
        <v>651</v>
      </c>
      <c r="B553" s="73"/>
      <c r="C553" s="73"/>
      <c r="D553" s="73"/>
      <c r="E553" s="73"/>
      <c r="F553" s="502"/>
      <c r="G553" s="562">
        <v>0</v>
      </c>
      <c r="H553" s="73" t="s">
        <v>45</v>
      </c>
    </row>
    <row r="554" spans="1:8">
      <c r="A554" s="504" t="s">
        <v>652</v>
      </c>
      <c r="B554" s="505"/>
      <c r="C554" s="505"/>
      <c r="D554" s="505"/>
      <c r="E554" s="505"/>
      <c r="F554" s="506"/>
      <c r="G554" s="563">
        <v>0</v>
      </c>
      <c r="H554" s="73" t="s">
        <v>45</v>
      </c>
    </row>
    <row r="555" spans="1:8" s="133" customFormat="1" ht="21" customHeight="1">
      <c r="A555" s="512" t="s">
        <v>653</v>
      </c>
      <c r="B555" s="513"/>
      <c r="C555" s="513"/>
      <c r="D555" s="513"/>
      <c r="E555" s="513"/>
      <c r="F555" s="514"/>
      <c r="G555" s="515">
        <f>SUM(G553:G554)</f>
        <v>0</v>
      </c>
      <c r="H555" s="509" t="s">
        <v>45</v>
      </c>
    </row>
    <row r="556" spans="1:8" s="133" customFormat="1" ht="21" customHeight="1" thickBot="1">
      <c r="A556" s="516" t="s">
        <v>654</v>
      </c>
      <c r="B556" s="517"/>
      <c r="C556" s="517"/>
      <c r="D556" s="517"/>
      <c r="E556" s="517"/>
      <c r="F556" s="518"/>
      <c r="G556" s="519">
        <f>G552-G555</f>
        <v>0</v>
      </c>
      <c r="H556" s="509" t="s">
        <v>45</v>
      </c>
    </row>
    <row r="557" spans="1:8" ht="15" thickTop="1">
      <c r="A557" s="73"/>
      <c r="B557" s="73"/>
      <c r="C557" s="73"/>
      <c r="D557" s="73"/>
      <c r="E557" s="73"/>
      <c r="F557" s="73"/>
      <c r="G557" s="73"/>
      <c r="H557" s="73"/>
    </row>
    <row r="558" spans="1:8">
      <c r="A558" s="73"/>
      <c r="B558" s="73"/>
      <c r="C558" s="73"/>
      <c r="D558" s="73"/>
      <c r="E558" s="73"/>
      <c r="F558" s="73"/>
      <c r="G558" s="73"/>
      <c r="H558" s="73"/>
    </row>
    <row r="559" spans="1:8">
      <c r="A559" s="733" t="s">
        <v>655</v>
      </c>
      <c r="B559" s="733"/>
      <c r="C559" s="733"/>
      <c r="D559" s="733"/>
      <c r="E559" s="733"/>
      <c r="F559" s="733"/>
      <c r="G559" s="733"/>
      <c r="H559" s="733"/>
    </row>
    <row r="560" spans="1:8">
      <c r="A560" s="73"/>
      <c r="B560" s="73" t="s">
        <v>656</v>
      </c>
      <c r="C560" s="73"/>
      <c r="D560" s="73"/>
      <c r="E560" s="73"/>
      <c r="F560" s="73"/>
      <c r="G560" s="564">
        <v>0</v>
      </c>
      <c r="H560" s="73" t="s">
        <v>45</v>
      </c>
    </row>
    <row r="561" spans="1:8">
      <c r="A561" s="73"/>
      <c r="B561" s="73" t="s">
        <v>657</v>
      </c>
      <c r="C561" s="73"/>
      <c r="D561" s="73"/>
      <c r="E561" s="73"/>
      <c r="F561" s="73"/>
      <c r="G561" s="564">
        <v>0</v>
      </c>
      <c r="H561" s="73" t="s">
        <v>45</v>
      </c>
    </row>
    <row r="562" spans="1:8">
      <c r="A562" s="73"/>
      <c r="B562" s="73"/>
      <c r="C562" s="73"/>
      <c r="D562" s="73"/>
      <c r="E562" s="73"/>
      <c r="F562" s="73"/>
      <c r="G562" s="73"/>
      <c r="H562" s="73"/>
    </row>
    <row r="563" spans="1:8">
      <c r="A563" s="73"/>
      <c r="B563" s="73"/>
      <c r="C563" s="73"/>
      <c r="D563" s="73"/>
      <c r="E563" s="73"/>
      <c r="F563" s="73"/>
      <c r="G563" s="73"/>
      <c r="H563" s="73"/>
    </row>
    <row r="564" spans="1:8">
      <c r="A564" s="733" t="s">
        <v>658</v>
      </c>
      <c r="B564" s="733"/>
      <c r="C564" s="733"/>
      <c r="D564" s="733"/>
      <c r="E564" s="733"/>
      <c r="F564" s="733"/>
      <c r="G564" s="733"/>
      <c r="H564" s="733"/>
    </row>
    <row r="565" spans="1:8" ht="15" thickBot="1">
      <c r="A565" s="734" t="s">
        <v>659</v>
      </c>
      <c r="B565" s="734"/>
      <c r="C565" s="734"/>
      <c r="D565" s="734"/>
      <c r="E565" s="734"/>
      <c r="F565" s="734"/>
      <c r="G565" s="734"/>
      <c r="H565" s="734"/>
    </row>
    <row r="566" spans="1:8" ht="15" thickTop="1">
      <c r="A566" s="497" t="s">
        <v>660</v>
      </c>
      <c r="B566" s="520" t="s">
        <v>661</v>
      </c>
      <c r="C566" s="521" t="s">
        <v>197</v>
      </c>
      <c r="D566" s="521" t="s">
        <v>197</v>
      </c>
      <c r="E566" s="521" t="s">
        <v>197</v>
      </c>
      <c r="F566" s="521" t="s">
        <v>197</v>
      </c>
      <c r="G566" s="521" t="s">
        <v>662</v>
      </c>
      <c r="H566" s="522" t="s">
        <v>663</v>
      </c>
    </row>
    <row r="567" spans="1:8">
      <c r="A567" s="504"/>
      <c r="B567" s="523" t="s">
        <v>216</v>
      </c>
      <c r="C567" s="524" t="s">
        <v>533</v>
      </c>
      <c r="D567" s="524" t="s">
        <v>533</v>
      </c>
      <c r="E567" s="524" t="s">
        <v>533</v>
      </c>
      <c r="F567" s="524" t="s">
        <v>533</v>
      </c>
      <c r="G567" s="523" t="s">
        <v>217</v>
      </c>
      <c r="H567" s="525"/>
    </row>
    <row r="568" spans="1:8">
      <c r="A568" s="501" t="s">
        <v>664</v>
      </c>
      <c r="B568" s="526" t="s">
        <v>535</v>
      </c>
      <c r="C568" s="418">
        <v>0</v>
      </c>
      <c r="D568" s="418">
        <v>0</v>
      </c>
      <c r="E568" s="418">
        <v>0</v>
      </c>
      <c r="F568" s="418">
        <v>0</v>
      </c>
      <c r="G568" s="526" t="s">
        <v>535</v>
      </c>
      <c r="H568" s="530" t="s">
        <v>535</v>
      </c>
    </row>
    <row r="569" spans="1:8">
      <c r="A569" s="501" t="s">
        <v>665</v>
      </c>
      <c r="B569" s="418">
        <v>0</v>
      </c>
      <c r="C569" s="418">
        <v>0</v>
      </c>
      <c r="D569" s="418">
        <v>0</v>
      </c>
      <c r="E569" s="418">
        <v>0</v>
      </c>
      <c r="F569" s="418">
        <v>0</v>
      </c>
      <c r="G569" s="418">
        <v>0</v>
      </c>
      <c r="H569" s="544">
        <f>SUM(B569:G569)</f>
        <v>0</v>
      </c>
    </row>
    <row r="570" spans="1:8">
      <c r="A570" s="501" t="s">
        <v>666</v>
      </c>
      <c r="B570" s="418">
        <v>0</v>
      </c>
      <c r="C570" s="418">
        <v>0</v>
      </c>
      <c r="D570" s="418">
        <v>0</v>
      </c>
      <c r="E570" s="418">
        <v>0</v>
      </c>
      <c r="F570" s="418">
        <v>0</v>
      </c>
      <c r="G570" s="418">
        <v>0</v>
      </c>
      <c r="H570" s="544">
        <f>SUM(B570:G570)</f>
        <v>0</v>
      </c>
    </row>
    <row r="571" spans="1:8">
      <c r="A571" s="504" t="s">
        <v>667</v>
      </c>
      <c r="B571" s="565">
        <v>0</v>
      </c>
      <c r="C571" s="565">
        <v>0</v>
      </c>
      <c r="D571" s="565">
        <v>0</v>
      </c>
      <c r="E571" s="565">
        <v>0</v>
      </c>
      <c r="F571" s="565">
        <v>0</v>
      </c>
      <c r="G571" s="565">
        <v>0</v>
      </c>
      <c r="H571" s="546">
        <f>SUM(B571:G571)</f>
        <v>0</v>
      </c>
    </row>
    <row r="572" spans="1:8" s="133" customFormat="1" ht="21" customHeight="1">
      <c r="A572" s="536" t="s">
        <v>668</v>
      </c>
      <c r="B572" s="566" t="s">
        <v>535</v>
      </c>
      <c r="C572" s="538">
        <f>C568-C569+C570+C571</f>
        <v>0</v>
      </c>
      <c r="D572" s="538">
        <f>D568-D569+D570+D571</f>
        <v>0</v>
      </c>
      <c r="E572" s="538">
        <f>E568-E569+E570+E571</f>
        <v>0</v>
      </c>
      <c r="F572" s="538">
        <f>F568-F569+F570+F571</f>
        <v>0</v>
      </c>
      <c r="G572" s="538">
        <f>-G569+G570+G571</f>
        <v>0</v>
      </c>
      <c r="H572" s="539" t="s">
        <v>535</v>
      </c>
    </row>
    <row r="573" spans="1:8" ht="15" thickBot="1">
      <c r="A573" s="540" t="s">
        <v>669</v>
      </c>
      <c r="B573" s="567">
        <v>0</v>
      </c>
      <c r="C573" s="567">
        <v>0</v>
      </c>
      <c r="D573" s="567">
        <v>0</v>
      </c>
      <c r="E573" s="567">
        <v>0</v>
      </c>
      <c r="F573" s="567">
        <v>0</v>
      </c>
      <c r="G573" s="567">
        <v>0</v>
      </c>
      <c r="H573" s="542">
        <f>SUM(B573:G573)</f>
        <v>0</v>
      </c>
    </row>
    <row r="574" spans="1:8" ht="15" thickTop="1">
      <c r="A574" s="73"/>
      <c r="B574" s="73"/>
      <c r="C574" s="73"/>
      <c r="D574" s="73"/>
      <c r="E574" s="73"/>
      <c r="F574" s="73"/>
      <c r="G574" s="73"/>
      <c r="H574" s="73"/>
    </row>
    <row r="575" spans="1:8">
      <c r="A575" s="73"/>
      <c r="B575" s="73"/>
      <c r="C575" s="73"/>
      <c r="D575" s="73"/>
      <c r="E575" s="73"/>
      <c r="F575" s="73"/>
      <c r="G575" s="73"/>
      <c r="H575" s="73"/>
    </row>
    <row r="576" spans="1:8">
      <c r="A576" s="73"/>
      <c r="B576" s="73"/>
      <c r="C576" s="73"/>
      <c r="D576" s="73"/>
      <c r="E576" s="73"/>
      <c r="F576" s="73"/>
      <c r="G576" s="73"/>
      <c r="H576" s="73"/>
    </row>
    <row r="577" spans="1:8">
      <c r="A577" s="73"/>
      <c r="B577" s="73"/>
      <c r="C577" s="73"/>
      <c r="D577" s="73"/>
      <c r="E577" s="73"/>
      <c r="F577" s="73"/>
      <c r="G577" s="73"/>
      <c r="H577" s="73"/>
    </row>
    <row r="578" spans="1:8">
      <c r="A578" s="73"/>
      <c r="B578" s="73"/>
      <c r="C578" s="73"/>
      <c r="D578" s="73"/>
      <c r="E578" s="73"/>
      <c r="F578" s="73"/>
      <c r="G578" s="73"/>
      <c r="H578" s="73"/>
    </row>
    <row r="579" spans="1:8">
      <c r="A579" s="733" t="s">
        <v>670</v>
      </c>
      <c r="B579" s="733"/>
      <c r="C579" s="733"/>
      <c r="D579" s="733"/>
      <c r="E579" s="733"/>
      <c r="F579" s="733"/>
      <c r="G579" s="733"/>
      <c r="H579" s="733"/>
    </row>
    <row r="580" spans="1:8" ht="15" thickBot="1">
      <c r="A580" s="734" t="s">
        <v>671</v>
      </c>
      <c r="B580" s="734"/>
      <c r="C580" s="734"/>
      <c r="D580" s="734"/>
      <c r="E580" s="734"/>
      <c r="F580" s="734"/>
      <c r="G580" s="734"/>
      <c r="H580" s="734"/>
    </row>
    <row r="581" spans="1:8" ht="15" thickTop="1">
      <c r="A581" s="497" t="s">
        <v>45</v>
      </c>
      <c r="B581" s="520" t="s">
        <v>672</v>
      </c>
      <c r="C581" s="521" t="s">
        <v>197</v>
      </c>
      <c r="D581" s="521" t="s">
        <v>197</v>
      </c>
      <c r="E581" s="521" t="s">
        <v>197</v>
      </c>
      <c r="F581" s="521" t="s">
        <v>197</v>
      </c>
      <c r="G581" s="521" t="s">
        <v>662</v>
      </c>
      <c r="H581" s="522" t="s">
        <v>663</v>
      </c>
    </row>
    <row r="582" spans="1:8">
      <c r="A582" s="504" t="s">
        <v>45</v>
      </c>
      <c r="B582" s="523" t="s">
        <v>216</v>
      </c>
      <c r="C582" s="524" t="s">
        <v>533</v>
      </c>
      <c r="D582" s="524" t="s">
        <v>533</v>
      </c>
      <c r="E582" s="524" t="s">
        <v>533</v>
      </c>
      <c r="F582" s="524" t="s">
        <v>533</v>
      </c>
      <c r="G582" s="523" t="s">
        <v>217</v>
      </c>
      <c r="H582" s="525"/>
    </row>
    <row r="583" spans="1:8">
      <c r="A583" s="501" t="s">
        <v>673</v>
      </c>
      <c r="B583" s="418">
        <v>0</v>
      </c>
      <c r="C583" s="418">
        <v>0</v>
      </c>
      <c r="D583" s="418">
        <v>0</v>
      </c>
      <c r="E583" s="418">
        <v>0</v>
      </c>
      <c r="F583" s="418">
        <v>0</v>
      </c>
      <c r="G583" s="418">
        <v>0</v>
      </c>
      <c r="H583" s="544">
        <f>SUM(B583:G583)</f>
        <v>0</v>
      </c>
    </row>
    <row r="584" spans="1:8">
      <c r="A584" s="504" t="s">
        <v>674</v>
      </c>
      <c r="B584" s="565">
        <v>0</v>
      </c>
      <c r="C584" s="565">
        <v>0</v>
      </c>
      <c r="D584" s="565">
        <v>0</v>
      </c>
      <c r="E584" s="565">
        <v>0</v>
      </c>
      <c r="F584" s="565">
        <v>0</v>
      </c>
      <c r="G584" s="565">
        <v>0</v>
      </c>
      <c r="H584" s="546">
        <f>SUM(B584:G584)</f>
        <v>0</v>
      </c>
    </row>
    <row r="585" spans="1:8" ht="21" customHeight="1">
      <c r="A585" s="536" t="s">
        <v>668</v>
      </c>
      <c r="B585" s="532">
        <f t="shared" ref="B585:G585" si="52">SUM(B583:B584)</f>
        <v>0</v>
      </c>
      <c r="C585" s="532">
        <f t="shared" si="52"/>
        <v>0</v>
      </c>
      <c r="D585" s="532">
        <f t="shared" si="52"/>
        <v>0</v>
      </c>
      <c r="E585" s="532">
        <f t="shared" si="52"/>
        <v>0</v>
      </c>
      <c r="F585" s="532">
        <f t="shared" si="52"/>
        <v>0</v>
      </c>
      <c r="G585" s="532">
        <f t="shared" si="52"/>
        <v>0</v>
      </c>
      <c r="H585" s="547">
        <f>SUM(B585:G585)</f>
        <v>0</v>
      </c>
    </row>
    <row r="586" spans="1:8" ht="15" thickBot="1">
      <c r="A586" s="540" t="s">
        <v>675</v>
      </c>
      <c r="B586" s="567">
        <v>0</v>
      </c>
      <c r="C586" s="567">
        <v>0</v>
      </c>
      <c r="D586" s="567">
        <v>0</v>
      </c>
      <c r="E586" s="567">
        <v>0</v>
      </c>
      <c r="F586" s="567">
        <v>0</v>
      </c>
      <c r="G586" s="548" t="s">
        <v>535</v>
      </c>
      <c r="H586" s="542">
        <f>SUM(B586:G586)</f>
        <v>0</v>
      </c>
    </row>
    <row r="587" spans="1:8" ht="15" thickTop="1">
      <c r="A587" s="73"/>
      <c r="B587" s="73"/>
      <c r="C587" s="73"/>
      <c r="D587" s="73"/>
      <c r="E587" s="73"/>
      <c r="F587" s="73"/>
      <c r="G587" s="73"/>
      <c r="H587" s="73"/>
    </row>
    <row r="588" spans="1:8">
      <c r="A588" s="73"/>
      <c r="B588" s="73"/>
      <c r="C588" s="73"/>
      <c r="D588" s="73"/>
      <c r="E588" s="73"/>
      <c r="F588" s="73"/>
      <c r="G588" s="73"/>
      <c r="H588" s="73"/>
    </row>
    <row r="589" spans="1:8">
      <c r="A589" s="733" t="s">
        <v>676</v>
      </c>
      <c r="B589" s="733"/>
      <c r="C589" s="733"/>
      <c r="D589" s="733"/>
      <c r="E589" s="733"/>
      <c r="F589" s="733"/>
      <c r="G589" s="733"/>
      <c r="H589" s="733"/>
    </row>
    <row r="590" spans="1:8" ht="15" thickBot="1">
      <c r="A590" s="735" t="s">
        <v>677</v>
      </c>
      <c r="B590" s="735"/>
      <c r="C590" s="735"/>
      <c r="D590" s="735"/>
      <c r="E590" s="735"/>
      <c r="F590" s="735"/>
      <c r="G590" s="735"/>
      <c r="H590" s="735"/>
    </row>
    <row r="591" spans="1:8" ht="15" thickTop="1">
      <c r="A591" s="501" t="s">
        <v>45</v>
      </c>
      <c r="B591" s="549" t="s">
        <v>678</v>
      </c>
      <c r="C591" s="521" t="s">
        <v>197</v>
      </c>
      <c r="D591" s="521" t="s">
        <v>197</v>
      </c>
      <c r="E591" s="521" t="s">
        <v>197</v>
      </c>
      <c r="F591" s="521" t="s">
        <v>197</v>
      </c>
      <c r="G591" s="526" t="s">
        <v>662</v>
      </c>
      <c r="H591" s="550" t="s">
        <v>663</v>
      </c>
    </row>
    <row r="592" spans="1:8">
      <c r="A592" s="504" t="s">
        <v>45</v>
      </c>
      <c r="B592" s="523" t="s">
        <v>216</v>
      </c>
      <c r="C592" s="524" t="s">
        <v>533</v>
      </c>
      <c r="D592" s="524" t="s">
        <v>533</v>
      </c>
      <c r="E592" s="524" t="s">
        <v>533</v>
      </c>
      <c r="F592" s="524" t="s">
        <v>533</v>
      </c>
      <c r="G592" s="523" t="s">
        <v>217</v>
      </c>
      <c r="H592" s="525"/>
    </row>
    <row r="593" spans="1:8">
      <c r="A593" s="501" t="s">
        <v>679</v>
      </c>
      <c r="B593" s="418">
        <v>0</v>
      </c>
      <c r="C593" s="418">
        <v>0</v>
      </c>
      <c r="D593" s="418">
        <v>0</v>
      </c>
      <c r="E593" s="418">
        <v>0</v>
      </c>
      <c r="F593" s="418">
        <v>0</v>
      </c>
      <c r="G593" s="418">
        <v>0</v>
      </c>
      <c r="H593" s="544">
        <f>SUM(B593:G593)</f>
        <v>0</v>
      </c>
    </row>
    <row r="594" spans="1:8">
      <c r="A594" s="504" t="s">
        <v>680</v>
      </c>
      <c r="B594" s="565">
        <v>0</v>
      </c>
      <c r="C594" s="565">
        <v>0</v>
      </c>
      <c r="D594" s="565">
        <v>0</v>
      </c>
      <c r="E594" s="565">
        <v>0</v>
      </c>
      <c r="F594" s="565">
        <v>0</v>
      </c>
      <c r="G594" s="565">
        <v>0</v>
      </c>
      <c r="H594" s="546">
        <f>SUM(B594:G594)</f>
        <v>0</v>
      </c>
    </row>
    <row r="595" spans="1:8" s="133" customFormat="1" ht="21" customHeight="1">
      <c r="A595" s="536" t="s">
        <v>668</v>
      </c>
      <c r="B595" s="532">
        <f t="shared" ref="B595:G595" si="53">SUM(B593:B594)</f>
        <v>0</v>
      </c>
      <c r="C595" s="532">
        <f t="shared" si="53"/>
        <v>0</v>
      </c>
      <c r="D595" s="532">
        <f t="shared" si="53"/>
        <v>0</v>
      </c>
      <c r="E595" s="532">
        <f t="shared" si="53"/>
        <v>0</v>
      </c>
      <c r="F595" s="532">
        <f t="shared" si="53"/>
        <v>0</v>
      </c>
      <c r="G595" s="532">
        <f t="shared" si="53"/>
        <v>0</v>
      </c>
      <c r="H595" s="551">
        <f>SUM(B595:G595)</f>
        <v>0</v>
      </c>
    </row>
    <row r="596" spans="1:8" ht="38.25" customHeight="1" thickBot="1">
      <c r="A596" s="552" t="s">
        <v>681</v>
      </c>
      <c r="B596" s="567">
        <v>0</v>
      </c>
      <c r="C596" s="567">
        <v>0</v>
      </c>
      <c r="D596" s="567">
        <v>0</v>
      </c>
      <c r="E596" s="567">
        <v>0</v>
      </c>
      <c r="F596" s="567">
        <v>0</v>
      </c>
      <c r="G596" s="567">
        <v>0</v>
      </c>
      <c r="H596" s="553" t="s">
        <v>535</v>
      </c>
    </row>
    <row r="597" spans="1:8" ht="10.5" customHeight="1" thickTop="1">
      <c r="A597" s="73"/>
      <c r="B597" s="73"/>
      <c r="C597" s="73"/>
      <c r="D597" s="73"/>
      <c r="E597" s="73"/>
      <c r="F597" s="73"/>
      <c r="G597" s="73"/>
      <c r="H597" s="73"/>
    </row>
    <row r="598" spans="1:8">
      <c r="A598" s="73"/>
      <c r="B598" s="73"/>
      <c r="C598" s="73"/>
      <c r="D598" s="73"/>
      <c r="E598" s="73"/>
      <c r="F598" s="73"/>
      <c r="G598" s="73"/>
      <c r="H598" s="73"/>
    </row>
    <row r="599" spans="1:8">
      <c r="A599" s="733" t="s">
        <v>682</v>
      </c>
      <c r="B599" s="733"/>
      <c r="C599" s="733"/>
      <c r="D599" s="733"/>
      <c r="E599" s="733"/>
      <c r="F599" s="733"/>
      <c r="G599" s="733"/>
      <c r="H599" s="495"/>
    </row>
    <row r="600" spans="1:8" ht="15" thickBot="1">
      <c r="A600" s="735" t="s">
        <v>683</v>
      </c>
      <c r="B600" s="735"/>
      <c r="C600" s="735"/>
      <c r="D600" s="735"/>
      <c r="E600" s="735"/>
      <c r="F600" s="735"/>
      <c r="G600" s="735"/>
      <c r="H600" s="496"/>
    </row>
    <row r="601" spans="1:8" ht="15" thickTop="1">
      <c r="A601" s="497"/>
      <c r="B601" s="521" t="s">
        <v>197</v>
      </c>
      <c r="C601" s="521" t="s">
        <v>197</v>
      </c>
      <c r="D601" s="521" t="s">
        <v>197</v>
      </c>
      <c r="E601" s="521" t="s">
        <v>197</v>
      </c>
      <c r="F601" s="521" t="s">
        <v>197</v>
      </c>
      <c r="G601" s="522" t="s">
        <v>662</v>
      </c>
      <c r="H601" s="73"/>
    </row>
    <row r="602" spans="1:8">
      <c r="A602" s="504" t="s">
        <v>45</v>
      </c>
      <c r="B602" s="524" t="s">
        <v>533</v>
      </c>
      <c r="C602" s="524" t="s">
        <v>533</v>
      </c>
      <c r="D602" s="524" t="s">
        <v>533</v>
      </c>
      <c r="E602" s="524" t="s">
        <v>533</v>
      </c>
      <c r="F602" s="524" t="s">
        <v>533</v>
      </c>
      <c r="G602" s="554" t="s">
        <v>217</v>
      </c>
      <c r="H602" s="73"/>
    </row>
    <row r="603" spans="1:8">
      <c r="A603" s="501" t="s">
        <v>684</v>
      </c>
      <c r="B603" s="418">
        <v>0</v>
      </c>
      <c r="C603" s="418">
        <v>0</v>
      </c>
      <c r="D603" s="418">
        <v>0</v>
      </c>
      <c r="E603" s="418">
        <v>0</v>
      </c>
      <c r="F603" s="418">
        <v>0</v>
      </c>
      <c r="G603" s="550" t="s">
        <v>535</v>
      </c>
      <c r="H603" s="73"/>
    </row>
    <row r="604" spans="1:8">
      <c r="A604" s="501" t="s">
        <v>685</v>
      </c>
      <c r="B604" s="418">
        <v>0</v>
      </c>
      <c r="C604" s="418">
        <v>0</v>
      </c>
      <c r="D604" s="418">
        <v>0</v>
      </c>
      <c r="E604" s="418">
        <v>0</v>
      </c>
      <c r="F604" s="418">
        <v>0</v>
      </c>
      <c r="G604" s="568">
        <v>0</v>
      </c>
      <c r="H604" s="73"/>
    </row>
    <row r="605" spans="1:8">
      <c r="A605" s="501" t="s">
        <v>686</v>
      </c>
      <c r="B605" s="418">
        <v>0</v>
      </c>
      <c r="C605" s="418">
        <v>0</v>
      </c>
      <c r="D605" s="418">
        <v>0</v>
      </c>
      <c r="E605" s="418">
        <v>0</v>
      </c>
      <c r="F605" s="418">
        <v>0</v>
      </c>
      <c r="G605" s="568">
        <v>0</v>
      </c>
      <c r="H605" s="73"/>
    </row>
    <row r="606" spans="1:8" s="133" customFormat="1" ht="21" customHeight="1">
      <c r="A606" s="555" t="s">
        <v>668</v>
      </c>
      <c r="B606" s="538">
        <f>SUM(B603:B605)</f>
        <v>0</v>
      </c>
      <c r="C606" s="538">
        <f>SUM(C603:C605)</f>
        <v>0</v>
      </c>
      <c r="D606" s="538">
        <f>SUM(D603:D605)</f>
        <v>0</v>
      </c>
      <c r="E606" s="538">
        <f>SUM(E603:E605)</f>
        <v>0</v>
      </c>
      <c r="F606" s="538">
        <f>SUM(F603:F605)</f>
        <v>0</v>
      </c>
      <c r="G606" s="556">
        <f>SUM(G604:G605)</f>
        <v>0</v>
      </c>
      <c r="H606" s="509"/>
    </row>
    <row r="607" spans="1:8">
      <c r="A607" s="501" t="s">
        <v>687</v>
      </c>
      <c r="B607" s="569">
        <v>0</v>
      </c>
      <c r="C607" s="569">
        <v>0</v>
      </c>
      <c r="D607" s="569">
        <v>0</v>
      </c>
      <c r="E607" s="569">
        <v>0</v>
      </c>
      <c r="F607" s="569">
        <v>0</v>
      </c>
      <c r="G607" s="568">
        <v>0</v>
      </c>
      <c r="H607" s="73"/>
    </row>
    <row r="608" spans="1:8">
      <c r="A608" s="501" t="s">
        <v>688</v>
      </c>
      <c r="B608" s="418">
        <v>0</v>
      </c>
      <c r="C608" s="418">
        <v>0</v>
      </c>
      <c r="D608" s="418">
        <v>0</v>
      </c>
      <c r="E608" s="418">
        <v>0</v>
      </c>
      <c r="F608" s="418">
        <v>0</v>
      </c>
      <c r="G608" s="568">
        <v>0</v>
      </c>
      <c r="H608" s="73"/>
    </row>
    <row r="609" spans="1:8" s="133" customFormat="1" ht="21" customHeight="1">
      <c r="A609" s="555" t="s">
        <v>689</v>
      </c>
      <c r="B609" s="558">
        <f t="shared" ref="B609:G609" si="54">B606-B607-B608</f>
        <v>0</v>
      </c>
      <c r="C609" s="558">
        <f t="shared" si="54"/>
        <v>0</v>
      </c>
      <c r="D609" s="558">
        <f t="shared" si="54"/>
        <v>0</v>
      </c>
      <c r="E609" s="558">
        <f t="shared" si="54"/>
        <v>0</v>
      </c>
      <c r="F609" s="558">
        <f t="shared" si="54"/>
        <v>0</v>
      </c>
      <c r="G609" s="556">
        <f t="shared" si="54"/>
        <v>0</v>
      </c>
      <c r="H609" s="509"/>
    </row>
    <row r="610" spans="1:8">
      <c r="A610" s="501" t="s">
        <v>690</v>
      </c>
      <c r="B610" s="418">
        <v>0</v>
      </c>
      <c r="C610" s="418">
        <v>0</v>
      </c>
      <c r="D610" s="418">
        <v>0</v>
      </c>
      <c r="E610" s="418">
        <v>0</v>
      </c>
      <c r="F610" s="418">
        <v>0</v>
      </c>
      <c r="G610" s="568">
        <v>0</v>
      </c>
      <c r="H610" s="73"/>
    </row>
    <row r="611" spans="1:8">
      <c r="A611" s="501" t="s">
        <v>691</v>
      </c>
      <c r="B611" s="543" t="e">
        <f t="shared" ref="B611:G611" si="55">B609/B610</f>
        <v>#DIV/0!</v>
      </c>
      <c r="C611" s="543" t="e">
        <f t="shared" si="55"/>
        <v>#DIV/0!</v>
      </c>
      <c r="D611" s="543" t="e">
        <f t="shared" si="55"/>
        <v>#DIV/0!</v>
      </c>
      <c r="E611" s="543" t="e">
        <f t="shared" si="55"/>
        <v>#DIV/0!</v>
      </c>
      <c r="F611" s="543" t="e">
        <f t="shared" si="55"/>
        <v>#DIV/0!</v>
      </c>
      <c r="G611" s="544" t="e">
        <f t="shared" si="55"/>
        <v>#DIV/0!</v>
      </c>
      <c r="H611" s="73"/>
    </row>
    <row r="612" spans="1:8">
      <c r="A612" s="501" t="s">
        <v>692</v>
      </c>
      <c r="B612" s="418">
        <v>0</v>
      </c>
      <c r="C612" s="418">
        <v>0</v>
      </c>
      <c r="D612" s="418">
        <v>0</v>
      </c>
      <c r="E612" s="418">
        <v>0</v>
      </c>
      <c r="F612" s="418">
        <v>0</v>
      </c>
      <c r="G612" s="568">
        <v>0</v>
      </c>
      <c r="H612" s="73"/>
    </row>
    <row r="613" spans="1:8" ht="15" thickBot="1">
      <c r="A613" s="540" t="s">
        <v>693</v>
      </c>
      <c r="B613" s="559" t="e">
        <f t="shared" ref="B613:G613" si="56">B609/B612</f>
        <v>#DIV/0!</v>
      </c>
      <c r="C613" s="559" t="e">
        <f t="shared" si="56"/>
        <v>#DIV/0!</v>
      </c>
      <c r="D613" s="559" t="e">
        <f t="shared" si="56"/>
        <v>#DIV/0!</v>
      </c>
      <c r="E613" s="559" t="e">
        <f t="shared" si="56"/>
        <v>#DIV/0!</v>
      </c>
      <c r="F613" s="559" t="e">
        <f t="shared" si="56"/>
        <v>#DIV/0!</v>
      </c>
      <c r="G613" s="560" t="e">
        <f t="shared" si="56"/>
        <v>#DIV/0!</v>
      </c>
      <c r="H613" s="73"/>
    </row>
    <row r="614" spans="1:8" ht="15" thickTop="1"/>
    <row r="617" spans="1:8">
      <c r="A617" s="492" t="s">
        <v>638</v>
      </c>
      <c r="B617" s="732" t="s">
        <v>639</v>
      </c>
      <c r="C617" s="732"/>
      <c r="D617" s="732"/>
      <c r="E617" s="732"/>
      <c r="F617" s="732"/>
      <c r="G617" s="732"/>
      <c r="H617" s="732"/>
    </row>
    <row r="618" spans="1:8">
      <c r="A618" s="492" t="s">
        <v>640</v>
      </c>
      <c r="B618" s="493" t="s">
        <v>695</v>
      </c>
      <c r="E618" s="73" t="s">
        <v>45</v>
      </c>
      <c r="F618" s="427" t="s">
        <v>128</v>
      </c>
      <c r="G618" s="493" t="s">
        <v>695</v>
      </c>
      <c r="H618" s="73" t="s">
        <v>45</v>
      </c>
    </row>
    <row r="619" spans="1:8" ht="18" customHeight="1">
      <c r="A619" s="317" t="s">
        <v>642</v>
      </c>
      <c r="B619" s="73"/>
      <c r="C619" s="73"/>
      <c r="D619" s="73"/>
      <c r="E619" s="73"/>
      <c r="F619" s="73"/>
      <c r="G619" s="73"/>
      <c r="H619" s="73"/>
    </row>
    <row r="620" spans="1:8" ht="12.75" customHeight="1">
      <c r="A620" s="317"/>
      <c r="B620" s="73"/>
      <c r="C620" s="73"/>
      <c r="D620" s="73"/>
      <c r="E620" s="73"/>
      <c r="F620" s="73"/>
      <c r="G620" s="73"/>
      <c r="H620" s="73"/>
    </row>
    <row r="621" spans="1:8" ht="12" customHeight="1">
      <c r="A621" s="131" t="s">
        <v>643</v>
      </c>
      <c r="B621" s="570" t="s">
        <v>568</v>
      </c>
      <c r="C621" s="73"/>
      <c r="D621" s="73"/>
      <c r="E621" s="73"/>
      <c r="F621" s="73"/>
      <c r="G621" s="73"/>
      <c r="H621" s="73"/>
    </row>
    <row r="622" spans="1:8" ht="12" customHeight="1">
      <c r="A622" s="492"/>
      <c r="B622" s="493"/>
      <c r="C622" s="73"/>
      <c r="D622" s="73"/>
      <c r="E622" s="73"/>
      <c r="F622" s="73"/>
      <c r="G622" s="73"/>
      <c r="H622" s="73"/>
    </row>
    <row r="623" spans="1:8" ht="21" customHeight="1">
      <c r="A623" s="733" t="s">
        <v>644</v>
      </c>
      <c r="B623" s="733"/>
      <c r="C623" s="733"/>
      <c r="D623" s="733"/>
      <c r="E623" s="733"/>
      <c r="F623" s="733"/>
      <c r="G623" s="733"/>
      <c r="H623" s="495"/>
    </row>
    <row r="624" spans="1:8" ht="15" thickBot="1">
      <c r="A624" s="734" t="s">
        <v>645</v>
      </c>
      <c r="B624" s="734"/>
      <c r="C624" s="734"/>
      <c r="D624" s="734"/>
      <c r="E624" s="734"/>
      <c r="F624" s="734"/>
      <c r="G624" s="734"/>
      <c r="H624" s="496"/>
    </row>
    <row r="625" spans="1:8" ht="15" thickTop="1">
      <c r="A625" s="497" t="s">
        <v>646</v>
      </c>
      <c r="B625" s="498"/>
      <c r="C625" s="498"/>
      <c r="D625" s="498"/>
      <c r="E625" s="498"/>
      <c r="F625" s="499"/>
      <c r="G625" s="561">
        <v>0</v>
      </c>
      <c r="H625" s="73" t="s">
        <v>45</v>
      </c>
    </row>
    <row r="626" spans="1:8">
      <c r="A626" s="501" t="s">
        <v>647</v>
      </c>
      <c r="B626" s="73"/>
      <c r="C626" s="73"/>
      <c r="D626" s="73"/>
      <c r="E626" s="73"/>
      <c r="F626" s="502"/>
      <c r="G626" s="562">
        <v>0</v>
      </c>
      <c r="H626" s="73" t="s">
        <v>45</v>
      </c>
    </row>
    <row r="627" spans="1:8">
      <c r="A627" s="501" t="s">
        <v>648</v>
      </c>
      <c r="B627" s="73"/>
      <c r="C627" s="73"/>
      <c r="D627" s="73"/>
      <c r="E627" s="73"/>
      <c r="F627" s="502"/>
      <c r="G627" s="562">
        <v>0</v>
      </c>
      <c r="H627" s="73" t="s">
        <v>45</v>
      </c>
    </row>
    <row r="628" spans="1:8">
      <c r="A628" s="504" t="s">
        <v>649</v>
      </c>
      <c r="B628" s="505"/>
      <c r="C628" s="505"/>
      <c r="D628" s="505"/>
      <c r="E628" s="505"/>
      <c r="F628" s="506"/>
      <c r="G628" s="563">
        <v>0</v>
      </c>
      <c r="H628" s="73" t="s">
        <v>45</v>
      </c>
    </row>
    <row r="629" spans="1:8" s="133" customFormat="1" ht="21" customHeight="1">
      <c r="A629" s="508" t="s">
        <v>650</v>
      </c>
      <c r="B629" s="509"/>
      <c r="C629" s="509"/>
      <c r="D629" s="509"/>
      <c r="E629" s="509"/>
      <c r="F629" s="510"/>
      <c r="G629" s="511">
        <f>SUM(G625:G628)</f>
        <v>0</v>
      </c>
      <c r="H629" s="509" t="s">
        <v>45</v>
      </c>
    </row>
    <row r="630" spans="1:8">
      <c r="A630" s="501" t="s">
        <v>651</v>
      </c>
      <c r="B630" s="73"/>
      <c r="C630" s="73"/>
      <c r="D630" s="73"/>
      <c r="E630" s="73"/>
      <c r="F630" s="502"/>
      <c r="G630" s="562">
        <v>0</v>
      </c>
      <c r="H630" s="73" t="s">
        <v>45</v>
      </c>
    </row>
    <row r="631" spans="1:8">
      <c r="A631" s="504" t="s">
        <v>652</v>
      </c>
      <c r="B631" s="505"/>
      <c r="C631" s="505"/>
      <c r="D631" s="505"/>
      <c r="E631" s="505"/>
      <c r="F631" s="506"/>
      <c r="G631" s="563">
        <v>0</v>
      </c>
      <c r="H631" s="73" t="s">
        <v>45</v>
      </c>
    </row>
    <row r="632" spans="1:8" s="133" customFormat="1" ht="21" customHeight="1">
      <c r="A632" s="512" t="s">
        <v>653</v>
      </c>
      <c r="B632" s="513"/>
      <c r="C632" s="513"/>
      <c r="D632" s="513"/>
      <c r="E632" s="513"/>
      <c r="F632" s="514"/>
      <c r="G632" s="515">
        <f>SUM(G630:G631)</f>
        <v>0</v>
      </c>
      <c r="H632" s="509" t="s">
        <v>45</v>
      </c>
    </row>
    <row r="633" spans="1:8" s="133" customFormat="1" ht="21" customHeight="1" thickBot="1">
      <c r="A633" s="516" t="s">
        <v>654</v>
      </c>
      <c r="B633" s="517"/>
      <c r="C633" s="517"/>
      <c r="D633" s="517"/>
      <c r="E633" s="517"/>
      <c r="F633" s="518"/>
      <c r="G633" s="519">
        <f>G629-G632</f>
        <v>0</v>
      </c>
      <c r="H633" s="509" t="s">
        <v>45</v>
      </c>
    </row>
    <row r="634" spans="1:8" ht="15" thickTop="1">
      <c r="A634" s="73"/>
      <c r="B634" s="73"/>
      <c r="C634" s="73"/>
      <c r="D634" s="73"/>
      <c r="E634" s="73"/>
      <c r="F634" s="73"/>
      <c r="G634" s="73"/>
      <c r="H634" s="73"/>
    </row>
    <row r="635" spans="1:8">
      <c r="A635" s="73"/>
      <c r="B635" s="73"/>
      <c r="C635" s="73"/>
      <c r="D635" s="73"/>
      <c r="E635" s="73"/>
      <c r="F635" s="73"/>
      <c r="G635" s="73"/>
      <c r="H635" s="73"/>
    </row>
    <row r="636" spans="1:8">
      <c r="A636" s="733" t="s">
        <v>655</v>
      </c>
      <c r="B636" s="733"/>
      <c r="C636" s="733"/>
      <c r="D636" s="733"/>
      <c r="E636" s="733"/>
      <c r="F636" s="733"/>
      <c r="G636" s="733"/>
      <c r="H636" s="733"/>
    </row>
    <row r="637" spans="1:8">
      <c r="A637" s="73"/>
      <c r="B637" s="73" t="s">
        <v>656</v>
      </c>
      <c r="C637" s="73"/>
      <c r="D637" s="73"/>
      <c r="E637" s="73"/>
      <c r="F637" s="73"/>
      <c r="G637" s="564">
        <v>0</v>
      </c>
      <c r="H637" s="73" t="s">
        <v>45</v>
      </c>
    </row>
    <row r="638" spans="1:8">
      <c r="A638" s="73"/>
      <c r="B638" s="73" t="s">
        <v>657</v>
      </c>
      <c r="C638" s="73"/>
      <c r="D638" s="73"/>
      <c r="E638" s="73"/>
      <c r="F638" s="73"/>
      <c r="G638" s="564">
        <v>0</v>
      </c>
      <c r="H638" s="73" t="s">
        <v>45</v>
      </c>
    </row>
    <row r="639" spans="1:8">
      <c r="A639" s="73"/>
      <c r="B639" s="73"/>
      <c r="C639" s="73"/>
      <c r="D639" s="73"/>
      <c r="E639" s="73"/>
      <c r="F639" s="73"/>
      <c r="G639" s="73"/>
      <c r="H639" s="73"/>
    </row>
    <row r="640" spans="1:8">
      <c r="A640" s="73"/>
      <c r="B640" s="73"/>
      <c r="C640" s="73"/>
      <c r="D640" s="73"/>
      <c r="E640" s="73"/>
      <c r="F640" s="73"/>
      <c r="G640" s="73"/>
      <c r="H640" s="73"/>
    </row>
    <row r="641" spans="1:8">
      <c r="A641" s="733" t="s">
        <v>658</v>
      </c>
      <c r="B641" s="733"/>
      <c r="C641" s="733"/>
      <c r="D641" s="733"/>
      <c r="E641" s="733"/>
      <c r="F641" s="733"/>
      <c r="G641" s="733"/>
      <c r="H641" s="733"/>
    </row>
    <row r="642" spans="1:8" ht="15" thickBot="1">
      <c r="A642" s="734" t="s">
        <v>659</v>
      </c>
      <c r="B642" s="734"/>
      <c r="C642" s="734"/>
      <c r="D642" s="734"/>
      <c r="E642" s="734"/>
      <c r="F642" s="734"/>
      <c r="G642" s="734"/>
      <c r="H642" s="734"/>
    </row>
    <row r="643" spans="1:8" ht="15" thickTop="1">
      <c r="A643" s="497" t="s">
        <v>660</v>
      </c>
      <c r="B643" s="520" t="s">
        <v>661</v>
      </c>
      <c r="C643" s="521" t="s">
        <v>197</v>
      </c>
      <c r="D643" s="521" t="s">
        <v>197</v>
      </c>
      <c r="E643" s="521" t="s">
        <v>197</v>
      </c>
      <c r="F643" s="521" t="s">
        <v>197</v>
      </c>
      <c r="G643" s="521" t="s">
        <v>662</v>
      </c>
      <c r="H643" s="522" t="s">
        <v>663</v>
      </c>
    </row>
    <row r="644" spans="1:8">
      <c r="A644" s="504"/>
      <c r="B644" s="523" t="s">
        <v>216</v>
      </c>
      <c r="C644" s="524" t="s">
        <v>533</v>
      </c>
      <c r="D644" s="524" t="s">
        <v>533</v>
      </c>
      <c r="E644" s="524" t="s">
        <v>533</v>
      </c>
      <c r="F644" s="524" t="s">
        <v>533</v>
      </c>
      <c r="G644" s="523" t="s">
        <v>217</v>
      </c>
      <c r="H644" s="525"/>
    </row>
    <row r="645" spans="1:8">
      <c r="A645" s="501" t="s">
        <v>664</v>
      </c>
      <c r="B645" s="526" t="s">
        <v>535</v>
      </c>
      <c r="C645" s="418">
        <v>0</v>
      </c>
      <c r="D645" s="418">
        <v>0</v>
      </c>
      <c r="E645" s="418">
        <v>0</v>
      </c>
      <c r="F645" s="418">
        <v>0</v>
      </c>
      <c r="G645" s="526" t="s">
        <v>535</v>
      </c>
      <c r="H645" s="530" t="s">
        <v>535</v>
      </c>
    </row>
    <row r="646" spans="1:8">
      <c r="A646" s="501" t="s">
        <v>665</v>
      </c>
      <c r="B646" s="418">
        <v>0</v>
      </c>
      <c r="C646" s="418">
        <v>0</v>
      </c>
      <c r="D646" s="418">
        <v>0</v>
      </c>
      <c r="E646" s="418">
        <v>0</v>
      </c>
      <c r="F646" s="418">
        <v>0</v>
      </c>
      <c r="G646" s="418">
        <v>0</v>
      </c>
      <c r="H646" s="544">
        <f>SUM(B646:G646)</f>
        <v>0</v>
      </c>
    </row>
    <row r="647" spans="1:8">
      <c r="A647" s="501" t="s">
        <v>666</v>
      </c>
      <c r="B647" s="418">
        <v>0</v>
      </c>
      <c r="C647" s="418">
        <v>0</v>
      </c>
      <c r="D647" s="418">
        <v>0</v>
      </c>
      <c r="E647" s="418">
        <v>0</v>
      </c>
      <c r="F647" s="418">
        <v>0</v>
      </c>
      <c r="G647" s="418">
        <v>0</v>
      </c>
      <c r="H647" s="544">
        <f>SUM(B647:G647)</f>
        <v>0</v>
      </c>
    </row>
    <row r="648" spans="1:8">
      <c r="A648" s="504" t="s">
        <v>667</v>
      </c>
      <c r="B648" s="565">
        <v>0</v>
      </c>
      <c r="C648" s="565">
        <v>0</v>
      </c>
      <c r="D648" s="565">
        <v>0</v>
      </c>
      <c r="E648" s="565">
        <v>0</v>
      </c>
      <c r="F648" s="565">
        <v>0</v>
      </c>
      <c r="G648" s="565">
        <v>0</v>
      </c>
      <c r="H648" s="546">
        <f>SUM(B648:G648)</f>
        <v>0</v>
      </c>
    </row>
    <row r="649" spans="1:8" s="133" customFormat="1" ht="21" customHeight="1">
      <c r="A649" s="536" t="s">
        <v>668</v>
      </c>
      <c r="B649" s="566" t="s">
        <v>535</v>
      </c>
      <c r="C649" s="538">
        <f>C645-C646+C647+C648</f>
        <v>0</v>
      </c>
      <c r="D649" s="538">
        <f>D645-D646+D647+D648</f>
        <v>0</v>
      </c>
      <c r="E649" s="538">
        <f>E645-E646+E647+E648</f>
        <v>0</v>
      </c>
      <c r="F649" s="538">
        <f>F645-F646+F647+F648</f>
        <v>0</v>
      </c>
      <c r="G649" s="538">
        <f>-G646+G647+G648</f>
        <v>0</v>
      </c>
      <c r="H649" s="539" t="s">
        <v>535</v>
      </c>
    </row>
    <row r="650" spans="1:8" ht="15" thickBot="1">
      <c r="A650" s="540" t="s">
        <v>669</v>
      </c>
      <c r="B650" s="567">
        <v>0</v>
      </c>
      <c r="C650" s="567">
        <v>0</v>
      </c>
      <c r="D650" s="567">
        <v>0</v>
      </c>
      <c r="E650" s="567">
        <v>0</v>
      </c>
      <c r="F650" s="567">
        <v>0</v>
      </c>
      <c r="G650" s="567">
        <v>0</v>
      </c>
      <c r="H650" s="542">
        <f>SUM(B650:G650)</f>
        <v>0</v>
      </c>
    </row>
    <row r="651" spans="1:8" ht="15" thickTop="1">
      <c r="A651" s="73"/>
      <c r="B651" s="73"/>
      <c r="C651" s="73"/>
      <c r="D651" s="73"/>
      <c r="E651" s="73"/>
      <c r="F651" s="73"/>
      <c r="G651" s="73"/>
      <c r="H651" s="73"/>
    </row>
    <row r="652" spans="1:8">
      <c r="A652" s="73"/>
      <c r="B652" s="73"/>
      <c r="C652" s="73"/>
      <c r="D652" s="73"/>
      <c r="E652" s="73"/>
      <c r="F652" s="73"/>
      <c r="G652" s="73"/>
      <c r="H652" s="73"/>
    </row>
    <row r="653" spans="1:8">
      <c r="A653" s="73"/>
      <c r="B653" s="73"/>
      <c r="C653" s="73"/>
      <c r="D653" s="73"/>
      <c r="E653" s="73"/>
      <c r="F653" s="73"/>
      <c r="G653" s="73"/>
      <c r="H653" s="73"/>
    </row>
    <row r="654" spans="1:8">
      <c r="A654" s="73"/>
      <c r="B654" s="73"/>
      <c r="C654" s="73"/>
      <c r="D654" s="73"/>
      <c r="E654" s="73"/>
      <c r="F654" s="73"/>
      <c r="G654" s="73"/>
      <c r="H654" s="73"/>
    </row>
    <row r="655" spans="1:8">
      <c r="A655" s="73"/>
      <c r="B655" s="73"/>
      <c r="C655" s="73"/>
      <c r="D655" s="73"/>
      <c r="E655" s="73"/>
      <c r="F655" s="73"/>
      <c r="G655" s="73"/>
      <c r="H655" s="73"/>
    </row>
    <row r="656" spans="1:8">
      <c r="A656" s="733" t="s">
        <v>670</v>
      </c>
      <c r="B656" s="733"/>
      <c r="C656" s="733"/>
      <c r="D656" s="733"/>
      <c r="E656" s="733"/>
      <c r="F656" s="733"/>
      <c r="G656" s="733"/>
      <c r="H656" s="733"/>
    </row>
    <row r="657" spans="1:8" ht="15" thickBot="1">
      <c r="A657" s="734" t="s">
        <v>671</v>
      </c>
      <c r="B657" s="734"/>
      <c r="C657" s="734"/>
      <c r="D657" s="734"/>
      <c r="E657" s="734"/>
      <c r="F657" s="734"/>
      <c r="G657" s="734"/>
      <c r="H657" s="734"/>
    </row>
    <row r="658" spans="1:8" ht="15" thickTop="1">
      <c r="A658" s="497" t="s">
        <v>45</v>
      </c>
      <c r="B658" s="520" t="s">
        <v>672</v>
      </c>
      <c r="C658" s="521" t="s">
        <v>197</v>
      </c>
      <c r="D658" s="521" t="s">
        <v>197</v>
      </c>
      <c r="E658" s="521" t="s">
        <v>197</v>
      </c>
      <c r="F658" s="521" t="s">
        <v>197</v>
      </c>
      <c r="G658" s="521" t="s">
        <v>662</v>
      </c>
      <c r="H658" s="522" t="s">
        <v>663</v>
      </c>
    </row>
    <row r="659" spans="1:8">
      <c r="A659" s="504" t="s">
        <v>45</v>
      </c>
      <c r="B659" s="523" t="s">
        <v>216</v>
      </c>
      <c r="C659" s="524" t="s">
        <v>533</v>
      </c>
      <c r="D659" s="524" t="s">
        <v>533</v>
      </c>
      <c r="E659" s="524" t="s">
        <v>533</v>
      </c>
      <c r="F659" s="524" t="s">
        <v>533</v>
      </c>
      <c r="G659" s="523" t="s">
        <v>217</v>
      </c>
      <c r="H659" s="525"/>
    </row>
    <row r="660" spans="1:8">
      <c r="A660" s="501" t="s">
        <v>673</v>
      </c>
      <c r="B660" s="418">
        <v>0</v>
      </c>
      <c r="C660" s="418">
        <v>0</v>
      </c>
      <c r="D660" s="418">
        <v>0</v>
      </c>
      <c r="E660" s="418">
        <v>0</v>
      </c>
      <c r="F660" s="418">
        <v>0</v>
      </c>
      <c r="G660" s="418">
        <v>0</v>
      </c>
      <c r="H660" s="544">
        <f>SUM(B660:G660)</f>
        <v>0</v>
      </c>
    </row>
    <row r="661" spans="1:8">
      <c r="A661" s="504" t="s">
        <v>674</v>
      </c>
      <c r="B661" s="565">
        <v>0</v>
      </c>
      <c r="C661" s="565">
        <v>0</v>
      </c>
      <c r="D661" s="565">
        <v>0</v>
      </c>
      <c r="E661" s="565">
        <v>0</v>
      </c>
      <c r="F661" s="565">
        <v>0</v>
      </c>
      <c r="G661" s="565">
        <v>0</v>
      </c>
      <c r="H661" s="546">
        <f>SUM(B661:G661)</f>
        <v>0</v>
      </c>
    </row>
    <row r="662" spans="1:8" ht="21" customHeight="1">
      <c r="A662" s="536" t="s">
        <v>668</v>
      </c>
      <c r="B662" s="532">
        <f t="shared" ref="B662:G662" si="57">SUM(B660:B661)</f>
        <v>0</v>
      </c>
      <c r="C662" s="532">
        <f t="shared" si="57"/>
        <v>0</v>
      </c>
      <c r="D662" s="532">
        <f t="shared" si="57"/>
        <v>0</v>
      </c>
      <c r="E662" s="532">
        <f t="shared" si="57"/>
        <v>0</v>
      </c>
      <c r="F662" s="532">
        <f t="shared" si="57"/>
        <v>0</v>
      </c>
      <c r="G662" s="532">
        <f t="shared" si="57"/>
        <v>0</v>
      </c>
      <c r="H662" s="547">
        <f>SUM(B662:G662)</f>
        <v>0</v>
      </c>
    </row>
    <row r="663" spans="1:8" ht="15" thickBot="1">
      <c r="A663" s="540" t="s">
        <v>675</v>
      </c>
      <c r="B663" s="567">
        <v>0</v>
      </c>
      <c r="C663" s="567">
        <v>0</v>
      </c>
      <c r="D663" s="567">
        <v>0</v>
      </c>
      <c r="E663" s="567">
        <v>0</v>
      </c>
      <c r="F663" s="567">
        <v>0</v>
      </c>
      <c r="G663" s="548" t="s">
        <v>535</v>
      </c>
      <c r="H663" s="542">
        <f>SUM(B663:G663)</f>
        <v>0</v>
      </c>
    </row>
    <row r="664" spans="1:8" ht="15" thickTop="1">
      <c r="A664" s="73"/>
      <c r="B664" s="73"/>
      <c r="C664" s="73"/>
      <c r="D664" s="73"/>
      <c r="E664" s="73"/>
      <c r="F664" s="73"/>
      <c r="G664" s="73"/>
      <c r="H664" s="73"/>
    </row>
    <row r="665" spans="1:8">
      <c r="A665" s="73"/>
      <c r="B665" s="73"/>
      <c r="C665" s="73"/>
      <c r="D665" s="73"/>
      <c r="E665" s="73"/>
      <c r="F665" s="73"/>
      <c r="G665" s="73"/>
      <c r="H665" s="73"/>
    </row>
    <row r="666" spans="1:8">
      <c r="A666" s="733" t="s">
        <v>676</v>
      </c>
      <c r="B666" s="733"/>
      <c r="C666" s="733"/>
      <c r="D666" s="733"/>
      <c r="E666" s="733"/>
      <c r="F666" s="733"/>
      <c r="G666" s="733"/>
      <c r="H666" s="733"/>
    </row>
    <row r="667" spans="1:8" ht="15" thickBot="1">
      <c r="A667" s="735" t="s">
        <v>677</v>
      </c>
      <c r="B667" s="735"/>
      <c r="C667" s="735"/>
      <c r="D667" s="735"/>
      <c r="E667" s="735"/>
      <c r="F667" s="735"/>
      <c r="G667" s="735"/>
      <c r="H667" s="735"/>
    </row>
    <row r="668" spans="1:8" ht="15" thickTop="1">
      <c r="A668" s="501" t="s">
        <v>45</v>
      </c>
      <c r="B668" s="549" t="s">
        <v>678</v>
      </c>
      <c r="C668" s="521" t="s">
        <v>197</v>
      </c>
      <c r="D668" s="521" t="s">
        <v>197</v>
      </c>
      <c r="E668" s="521" t="s">
        <v>197</v>
      </c>
      <c r="F668" s="521" t="s">
        <v>197</v>
      </c>
      <c r="G668" s="526" t="s">
        <v>662</v>
      </c>
      <c r="H668" s="550" t="s">
        <v>663</v>
      </c>
    </row>
    <row r="669" spans="1:8">
      <c r="A669" s="504" t="s">
        <v>45</v>
      </c>
      <c r="B669" s="523" t="s">
        <v>216</v>
      </c>
      <c r="C669" s="524" t="s">
        <v>533</v>
      </c>
      <c r="D669" s="524" t="s">
        <v>533</v>
      </c>
      <c r="E669" s="524" t="s">
        <v>533</v>
      </c>
      <c r="F669" s="524" t="s">
        <v>533</v>
      </c>
      <c r="G669" s="523" t="s">
        <v>217</v>
      </c>
      <c r="H669" s="525"/>
    </row>
    <row r="670" spans="1:8">
      <c r="A670" s="501" t="s">
        <v>679</v>
      </c>
      <c r="B670" s="418">
        <v>0</v>
      </c>
      <c r="C670" s="418">
        <v>0</v>
      </c>
      <c r="D670" s="418">
        <v>0</v>
      </c>
      <c r="E670" s="418">
        <v>0</v>
      </c>
      <c r="F670" s="418">
        <v>0</v>
      </c>
      <c r="G670" s="418">
        <v>0</v>
      </c>
      <c r="H670" s="544">
        <f>SUM(B670:G670)</f>
        <v>0</v>
      </c>
    </row>
    <row r="671" spans="1:8">
      <c r="A671" s="504" t="s">
        <v>680</v>
      </c>
      <c r="B671" s="565">
        <v>0</v>
      </c>
      <c r="C671" s="565">
        <v>0</v>
      </c>
      <c r="D671" s="565">
        <v>0</v>
      </c>
      <c r="E671" s="565">
        <v>0</v>
      </c>
      <c r="F671" s="565">
        <v>0</v>
      </c>
      <c r="G671" s="565">
        <v>0</v>
      </c>
      <c r="H671" s="546">
        <f>SUM(B671:G671)</f>
        <v>0</v>
      </c>
    </row>
    <row r="672" spans="1:8" s="133" customFormat="1" ht="21" customHeight="1">
      <c r="A672" s="536" t="s">
        <v>668</v>
      </c>
      <c r="B672" s="532">
        <f t="shared" ref="B672:G672" si="58">SUM(B670:B671)</f>
        <v>0</v>
      </c>
      <c r="C672" s="532">
        <f t="shared" si="58"/>
        <v>0</v>
      </c>
      <c r="D672" s="532">
        <f t="shared" si="58"/>
        <v>0</v>
      </c>
      <c r="E672" s="532">
        <f t="shared" si="58"/>
        <v>0</v>
      </c>
      <c r="F672" s="532">
        <f t="shared" si="58"/>
        <v>0</v>
      </c>
      <c r="G672" s="532">
        <f t="shared" si="58"/>
        <v>0</v>
      </c>
      <c r="H672" s="551">
        <f>SUM(B672:G672)</f>
        <v>0</v>
      </c>
    </row>
    <row r="673" spans="1:8" ht="38.25" customHeight="1" thickBot="1">
      <c r="A673" s="552" t="s">
        <v>681</v>
      </c>
      <c r="B673" s="567">
        <v>0</v>
      </c>
      <c r="C673" s="567">
        <v>0</v>
      </c>
      <c r="D673" s="567">
        <v>0</v>
      </c>
      <c r="E673" s="567">
        <v>0</v>
      </c>
      <c r="F673" s="567">
        <v>0</v>
      </c>
      <c r="G673" s="567">
        <v>0</v>
      </c>
      <c r="H673" s="553" t="s">
        <v>535</v>
      </c>
    </row>
    <row r="674" spans="1:8" ht="11.25" customHeight="1" thickTop="1">
      <c r="A674" s="73"/>
      <c r="B674" s="73"/>
      <c r="C674" s="73"/>
      <c r="D674" s="73"/>
      <c r="E674" s="73"/>
      <c r="F674" s="73"/>
      <c r="G674" s="73"/>
      <c r="H674" s="73"/>
    </row>
    <row r="675" spans="1:8">
      <c r="A675" s="73"/>
      <c r="B675" s="73"/>
      <c r="C675" s="73"/>
      <c r="D675" s="73"/>
      <c r="E675" s="73"/>
      <c r="F675" s="73"/>
      <c r="G675" s="73"/>
      <c r="H675" s="73"/>
    </row>
    <row r="676" spans="1:8">
      <c r="A676" s="733" t="s">
        <v>682</v>
      </c>
      <c r="B676" s="733"/>
      <c r="C676" s="733"/>
      <c r="D676" s="733"/>
      <c r="E676" s="733"/>
      <c r="F676" s="733"/>
      <c r="G676" s="733"/>
      <c r="H676" s="495"/>
    </row>
    <row r="677" spans="1:8" ht="15" thickBot="1">
      <c r="A677" s="735" t="s">
        <v>683</v>
      </c>
      <c r="B677" s="735"/>
      <c r="C677" s="735"/>
      <c r="D677" s="735"/>
      <c r="E677" s="735"/>
      <c r="F677" s="735"/>
      <c r="G677" s="735"/>
      <c r="H677" s="496"/>
    </row>
    <row r="678" spans="1:8" ht="15" thickTop="1">
      <c r="A678" s="497"/>
      <c r="B678" s="521" t="s">
        <v>197</v>
      </c>
      <c r="C678" s="521" t="s">
        <v>197</v>
      </c>
      <c r="D678" s="521" t="s">
        <v>197</v>
      </c>
      <c r="E678" s="521" t="s">
        <v>197</v>
      </c>
      <c r="F678" s="521" t="s">
        <v>197</v>
      </c>
      <c r="G678" s="522" t="s">
        <v>662</v>
      </c>
      <c r="H678" s="73"/>
    </row>
    <row r="679" spans="1:8">
      <c r="A679" s="504" t="s">
        <v>45</v>
      </c>
      <c r="B679" s="524" t="s">
        <v>533</v>
      </c>
      <c r="C679" s="524" t="s">
        <v>533</v>
      </c>
      <c r="D679" s="524" t="s">
        <v>533</v>
      </c>
      <c r="E679" s="524" t="s">
        <v>533</v>
      </c>
      <c r="F679" s="524" t="s">
        <v>533</v>
      </c>
      <c r="G679" s="554" t="s">
        <v>217</v>
      </c>
      <c r="H679" s="73"/>
    </row>
    <row r="680" spans="1:8">
      <c r="A680" s="501" t="s">
        <v>684</v>
      </c>
      <c r="B680" s="418">
        <v>0</v>
      </c>
      <c r="C680" s="418">
        <v>0</v>
      </c>
      <c r="D680" s="418">
        <v>0</v>
      </c>
      <c r="E680" s="418">
        <v>0</v>
      </c>
      <c r="F680" s="418">
        <v>0</v>
      </c>
      <c r="G680" s="550" t="s">
        <v>535</v>
      </c>
      <c r="H680" s="73"/>
    </row>
    <row r="681" spans="1:8">
      <c r="A681" s="501" t="s">
        <v>685</v>
      </c>
      <c r="B681" s="418">
        <v>0</v>
      </c>
      <c r="C681" s="418">
        <v>0</v>
      </c>
      <c r="D681" s="418">
        <v>0</v>
      </c>
      <c r="E681" s="418">
        <v>0</v>
      </c>
      <c r="F681" s="418">
        <v>0</v>
      </c>
      <c r="G681" s="568">
        <v>0</v>
      </c>
      <c r="H681" s="73"/>
    </row>
    <row r="682" spans="1:8">
      <c r="A682" s="501" t="s">
        <v>686</v>
      </c>
      <c r="B682" s="418">
        <v>0</v>
      </c>
      <c r="C682" s="418">
        <v>0</v>
      </c>
      <c r="D682" s="418">
        <v>0</v>
      </c>
      <c r="E682" s="418">
        <v>0</v>
      </c>
      <c r="F682" s="418">
        <v>0</v>
      </c>
      <c r="G682" s="568">
        <v>0</v>
      </c>
      <c r="H682" s="73"/>
    </row>
    <row r="683" spans="1:8" s="133" customFormat="1" ht="21" customHeight="1">
      <c r="A683" s="555" t="s">
        <v>668</v>
      </c>
      <c r="B683" s="538">
        <f>SUM(B680:B682)</f>
        <v>0</v>
      </c>
      <c r="C683" s="538">
        <f>SUM(C680:C682)</f>
        <v>0</v>
      </c>
      <c r="D683" s="538">
        <f>SUM(D680:D682)</f>
        <v>0</v>
      </c>
      <c r="E683" s="538">
        <f>SUM(E680:E682)</f>
        <v>0</v>
      </c>
      <c r="F683" s="538">
        <f>SUM(F680:F682)</f>
        <v>0</v>
      </c>
      <c r="G683" s="556">
        <f>SUM(G681:G682)</f>
        <v>0</v>
      </c>
      <c r="H683" s="509"/>
    </row>
    <row r="684" spans="1:8">
      <c r="A684" s="501" t="s">
        <v>687</v>
      </c>
      <c r="B684" s="569">
        <v>0</v>
      </c>
      <c r="C684" s="569">
        <v>0</v>
      </c>
      <c r="D684" s="569">
        <v>0</v>
      </c>
      <c r="E684" s="569">
        <v>0</v>
      </c>
      <c r="F684" s="569">
        <v>0</v>
      </c>
      <c r="G684" s="568">
        <v>0</v>
      </c>
      <c r="H684" s="73"/>
    </row>
    <row r="685" spans="1:8">
      <c r="A685" s="501" t="s">
        <v>688</v>
      </c>
      <c r="B685" s="418">
        <v>0</v>
      </c>
      <c r="C685" s="418">
        <v>0</v>
      </c>
      <c r="D685" s="418">
        <v>0</v>
      </c>
      <c r="E685" s="418">
        <v>0</v>
      </c>
      <c r="F685" s="418">
        <v>0</v>
      </c>
      <c r="G685" s="568">
        <v>0</v>
      </c>
      <c r="H685" s="73"/>
    </row>
    <row r="686" spans="1:8" s="133" customFormat="1" ht="21" customHeight="1">
      <c r="A686" s="555" t="s">
        <v>689</v>
      </c>
      <c r="B686" s="558">
        <f t="shared" ref="B686:G686" si="59">B683-B684-B685</f>
        <v>0</v>
      </c>
      <c r="C686" s="558">
        <f t="shared" si="59"/>
        <v>0</v>
      </c>
      <c r="D686" s="558">
        <f t="shared" si="59"/>
        <v>0</v>
      </c>
      <c r="E686" s="558">
        <f t="shared" si="59"/>
        <v>0</v>
      </c>
      <c r="F686" s="558">
        <f t="shared" si="59"/>
        <v>0</v>
      </c>
      <c r="G686" s="556">
        <f t="shared" si="59"/>
        <v>0</v>
      </c>
      <c r="H686" s="509"/>
    </row>
    <row r="687" spans="1:8">
      <c r="A687" s="501" t="s">
        <v>690</v>
      </c>
      <c r="B687" s="418">
        <v>0</v>
      </c>
      <c r="C687" s="418">
        <v>0</v>
      </c>
      <c r="D687" s="418">
        <v>0</v>
      </c>
      <c r="E687" s="418">
        <v>0</v>
      </c>
      <c r="F687" s="418">
        <v>0</v>
      </c>
      <c r="G687" s="568">
        <v>0</v>
      </c>
      <c r="H687" s="73"/>
    </row>
    <row r="688" spans="1:8">
      <c r="A688" s="501" t="s">
        <v>691</v>
      </c>
      <c r="B688" s="543" t="e">
        <f t="shared" ref="B688:G688" si="60">B686/B687</f>
        <v>#DIV/0!</v>
      </c>
      <c r="C688" s="543" t="e">
        <f t="shared" si="60"/>
        <v>#DIV/0!</v>
      </c>
      <c r="D688" s="543" t="e">
        <f t="shared" si="60"/>
        <v>#DIV/0!</v>
      </c>
      <c r="E688" s="543" t="e">
        <f t="shared" si="60"/>
        <v>#DIV/0!</v>
      </c>
      <c r="F688" s="543" t="e">
        <f t="shared" si="60"/>
        <v>#DIV/0!</v>
      </c>
      <c r="G688" s="544" t="e">
        <f t="shared" si="60"/>
        <v>#DIV/0!</v>
      </c>
      <c r="H688" s="73"/>
    </row>
    <row r="689" spans="1:8">
      <c r="A689" s="501" t="s">
        <v>692</v>
      </c>
      <c r="B689" s="418">
        <v>0</v>
      </c>
      <c r="C689" s="418">
        <v>0</v>
      </c>
      <c r="D689" s="418">
        <v>0</v>
      </c>
      <c r="E689" s="418">
        <v>0</v>
      </c>
      <c r="F689" s="418">
        <v>0</v>
      </c>
      <c r="G689" s="568">
        <v>0</v>
      </c>
      <c r="H689" s="73"/>
    </row>
    <row r="690" spans="1:8" ht="15" thickBot="1">
      <c r="A690" s="540" t="s">
        <v>693</v>
      </c>
      <c r="B690" s="559" t="e">
        <f t="shared" ref="B690:G690" si="61">B686/B689</f>
        <v>#DIV/0!</v>
      </c>
      <c r="C690" s="559" t="e">
        <f t="shared" si="61"/>
        <v>#DIV/0!</v>
      </c>
      <c r="D690" s="559" t="e">
        <f t="shared" si="61"/>
        <v>#DIV/0!</v>
      </c>
      <c r="E690" s="559" t="e">
        <f t="shared" si="61"/>
        <v>#DIV/0!</v>
      </c>
      <c r="F690" s="559" t="e">
        <f t="shared" si="61"/>
        <v>#DIV/0!</v>
      </c>
      <c r="G690" s="560" t="e">
        <f t="shared" si="61"/>
        <v>#DIV/0!</v>
      </c>
      <c r="H690" s="73"/>
    </row>
    <row r="691" spans="1:8" ht="15" thickTop="1"/>
    <row r="694" spans="1:8">
      <c r="A694" s="492" t="s">
        <v>638</v>
      </c>
      <c r="B694" s="732" t="s">
        <v>639</v>
      </c>
      <c r="C694" s="732"/>
      <c r="D694" s="732"/>
      <c r="E694" s="732"/>
      <c r="F694" s="732"/>
      <c r="G694" s="732"/>
      <c r="H694" s="732"/>
    </row>
    <row r="695" spans="1:8">
      <c r="A695" s="492" t="s">
        <v>640</v>
      </c>
      <c r="B695" s="493" t="s">
        <v>695</v>
      </c>
      <c r="E695" s="73" t="s">
        <v>45</v>
      </c>
      <c r="F695" s="427" t="s">
        <v>128</v>
      </c>
      <c r="G695" s="493" t="s">
        <v>695</v>
      </c>
      <c r="H695" s="73" t="s">
        <v>45</v>
      </c>
    </row>
    <row r="696" spans="1:8" ht="18" customHeight="1">
      <c r="A696" s="317" t="s">
        <v>642</v>
      </c>
      <c r="B696" s="73"/>
      <c r="C696" s="73"/>
      <c r="D696" s="73"/>
      <c r="E696" s="73"/>
      <c r="F696" s="73"/>
      <c r="G696" s="73"/>
      <c r="H696" s="73"/>
    </row>
    <row r="697" spans="1:8" ht="12.75" customHeight="1">
      <c r="A697" s="317"/>
      <c r="B697" s="73"/>
      <c r="C697" s="73"/>
      <c r="D697" s="73"/>
      <c r="E697" s="73"/>
      <c r="F697" s="73"/>
      <c r="G697" s="73"/>
      <c r="H697" s="73"/>
    </row>
    <row r="698" spans="1:8" ht="12" customHeight="1">
      <c r="A698" s="131" t="s">
        <v>643</v>
      </c>
      <c r="B698" s="570" t="s">
        <v>569</v>
      </c>
      <c r="C698" s="73"/>
      <c r="D698" s="73"/>
      <c r="E698" s="73"/>
      <c r="F698" s="73"/>
      <c r="G698" s="73"/>
      <c r="H698" s="73"/>
    </row>
    <row r="699" spans="1:8" ht="12" customHeight="1">
      <c r="A699" s="492"/>
      <c r="B699" s="493"/>
      <c r="C699" s="73"/>
      <c r="D699" s="73"/>
      <c r="E699" s="73"/>
      <c r="F699" s="73"/>
      <c r="G699" s="73"/>
      <c r="H699" s="73"/>
    </row>
    <row r="700" spans="1:8" ht="21" customHeight="1">
      <c r="A700" s="733" t="s">
        <v>644</v>
      </c>
      <c r="B700" s="733"/>
      <c r="C700" s="733"/>
      <c r="D700" s="733"/>
      <c r="E700" s="733"/>
      <c r="F700" s="733"/>
      <c r="G700" s="733"/>
      <c r="H700" s="495"/>
    </row>
    <row r="701" spans="1:8" ht="15" thickBot="1">
      <c r="A701" s="734" t="s">
        <v>645</v>
      </c>
      <c r="B701" s="734"/>
      <c r="C701" s="734"/>
      <c r="D701" s="734"/>
      <c r="E701" s="734"/>
      <c r="F701" s="734"/>
      <c r="G701" s="734"/>
      <c r="H701" s="496"/>
    </row>
    <row r="702" spans="1:8" ht="15" thickTop="1">
      <c r="A702" s="497" t="s">
        <v>646</v>
      </c>
      <c r="B702" s="498"/>
      <c r="C702" s="498"/>
      <c r="D702" s="498"/>
      <c r="E702" s="498"/>
      <c r="F702" s="499"/>
      <c r="G702" s="561">
        <v>0</v>
      </c>
      <c r="H702" s="73" t="s">
        <v>45</v>
      </c>
    </row>
    <row r="703" spans="1:8">
      <c r="A703" s="501" t="s">
        <v>647</v>
      </c>
      <c r="B703" s="73"/>
      <c r="C703" s="73"/>
      <c r="D703" s="73"/>
      <c r="E703" s="73"/>
      <c r="F703" s="502"/>
      <c r="G703" s="562">
        <v>0</v>
      </c>
      <c r="H703" s="73" t="s">
        <v>45</v>
      </c>
    </row>
    <row r="704" spans="1:8">
      <c r="A704" s="501" t="s">
        <v>648</v>
      </c>
      <c r="B704" s="73"/>
      <c r="C704" s="73"/>
      <c r="D704" s="73"/>
      <c r="E704" s="73"/>
      <c r="F704" s="502"/>
      <c r="G704" s="562">
        <v>0</v>
      </c>
      <c r="H704" s="73" t="s">
        <v>45</v>
      </c>
    </row>
    <row r="705" spans="1:8">
      <c r="A705" s="504" t="s">
        <v>649</v>
      </c>
      <c r="B705" s="505"/>
      <c r="C705" s="505"/>
      <c r="D705" s="505"/>
      <c r="E705" s="505"/>
      <c r="F705" s="506"/>
      <c r="G705" s="563">
        <v>0</v>
      </c>
      <c r="H705" s="73" t="s">
        <v>45</v>
      </c>
    </row>
    <row r="706" spans="1:8" s="133" customFormat="1" ht="21" customHeight="1">
      <c r="A706" s="508" t="s">
        <v>650</v>
      </c>
      <c r="B706" s="509"/>
      <c r="C706" s="509"/>
      <c r="D706" s="509"/>
      <c r="E706" s="509"/>
      <c r="F706" s="510"/>
      <c r="G706" s="511">
        <f>SUM(G702:G705)</f>
        <v>0</v>
      </c>
      <c r="H706" s="509" t="s">
        <v>45</v>
      </c>
    </row>
    <row r="707" spans="1:8">
      <c r="A707" s="501" t="s">
        <v>651</v>
      </c>
      <c r="B707" s="73"/>
      <c r="C707" s="73"/>
      <c r="D707" s="73"/>
      <c r="E707" s="73"/>
      <c r="F707" s="502"/>
      <c r="G707" s="562">
        <v>0</v>
      </c>
      <c r="H707" s="73" t="s">
        <v>45</v>
      </c>
    </row>
    <row r="708" spans="1:8">
      <c r="A708" s="504" t="s">
        <v>652</v>
      </c>
      <c r="B708" s="505"/>
      <c r="C708" s="505"/>
      <c r="D708" s="505"/>
      <c r="E708" s="505"/>
      <c r="F708" s="506"/>
      <c r="G708" s="563">
        <v>0</v>
      </c>
      <c r="H708" s="73" t="s">
        <v>45</v>
      </c>
    </row>
    <row r="709" spans="1:8" s="133" customFormat="1" ht="21" customHeight="1">
      <c r="A709" s="512" t="s">
        <v>653</v>
      </c>
      <c r="B709" s="513"/>
      <c r="C709" s="513"/>
      <c r="D709" s="513"/>
      <c r="E709" s="513"/>
      <c r="F709" s="514"/>
      <c r="G709" s="515">
        <f>SUM(G707:G708)</f>
        <v>0</v>
      </c>
      <c r="H709" s="509" t="s">
        <v>45</v>
      </c>
    </row>
    <row r="710" spans="1:8" s="133" customFormat="1" ht="21" customHeight="1" thickBot="1">
      <c r="A710" s="516" t="s">
        <v>654</v>
      </c>
      <c r="B710" s="517"/>
      <c r="C710" s="517"/>
      <c r="D710" s="517"/>
      <c r="E710" s="517"/>
      <c r="F710" s="518"/>
      <c r="G710" s="519">
        <f>G706-G709</f>
        <v>0</v>
      </c>
      <c r="H710" s="509" t="s">
        <v>45</v>
      </c>
    </row>
    <row r="711" spans="1:8" ht="15" thickTop="1">
      <c r="A711" s="73"/>
      <c r="B711" s="73"/>
      <c r="C711" s="73"/>
      <c r="D711" s="73"/>
      <c r="E711" s="73"/>
      <c r="F711" s="73"/>
      <c r="G711" s="73"/>
      <c r="H711" s="73"/>
    </row>
    <row r="712" spans="1:8">
      <c r="A712" s="73"/>
      <c r="B712" s="73"/>
      <c r="C712" s="73"/>
      <c r="D712" s="73"/>
      <c r="E712" s="73"/>
      <c r="F712" s="73"/>
      <c r="G712" s="73"/>
      <c r="H712" s="73"/>
    </row>
    <row r="713" spans="1:8">
      <c r="A713" s="733" t="s">
        <v>655</v>
      </c>
      <c r="B713" s="733"/>
      <c r="C713" s="733"/>
      <c r="D713" s="733"/>
      <c r="E713" s="733"/>
      <c r="F713" s="733"/>
      <c r="G713" s="733"/>
      <c r="H713" s="733"/>
    </row>
    <row r="714" spans="1:8">
      <c r="A714" s="73"/>
      <c r="B714" s="73" t="s">
        <v>656</v>
      </c>
      <c r="C714" s="73"/>
      <c r="D714" s="73"/>
      <c r="E714" s="73"/>
      <c r="F714" s="73"/>
      <c r="G714" s="564">
        <v>0</v>
      </c>
      <c r="H714" s="73" t="s">
        <v>45</v>
      </c>
    </row>
    <row r="715" spans="1:8">
      <c r="A715" s="73"/>
      <c r="B715" s="73" t="s">
        <v>657</v>
      </c>
      <c r="C715" s="73"/>
      <c r="D715" s="73"/>
      <c r="E715" s="73"/>
      <c r="F715" s="73"/>
      <c r="G715" s="564">
        <v>0</v>
      </c>
      <c r="H715" s="73" t="s">
        <v>45</v>
      </c>
    </row>
    <row r="716" spans="1:8">
      <c r="A716" s="73"/>
      <c r="B716" s="73"/>
      <c r="C716" s="73"/>
      <c r="D716" s="73"/>
      <c r="E716" s="73"/>
      <c r="F716" s="73"/>
      <c r="G716" s="73"/>
      <c r="H716" s="73"/>
    </row>
    <row r="717" spans="1:8">
      <c r="A717" s="73"/>
      <c r="B717" s="73"/>
      <c r="C717" s="73"/>
      <c r="D717" s="73"/>
      <c r="E717" s="73"/>
      <c r="F717" s="73"/>
      <c r="G717" s="73"/>
      <c r="H717" s="73"/>
    </row>
    <row r="718" spans="1:8">
      <c r="A718" s="733" t="s">
        <v>658</v>
      </c>
      <c r="B718" s="733"/>
      <c r="C718" s="733"/>
      <c r="D718" s="733"/>
      <c r="E718" s="733"/>
      <c r="F718" s="733"/>
      <c r="G718" s="733"/>
      <c r="H718" s="733"/>
    </row>
    <row r="719" spans="1:8" ht="15" thickBot="1">
      <c r="A719" s="734" t="s">
        <v>659</v>
      </c>
      <c r="B719" s="734"/>
      <c r="C719" s="734"/>
      <c r="D719" s="734"/>
      <c r="E719" s="734"/>
      <c r="F719" s="734"/>
      <c r="G719" s="734"/>
      <c r="H719" s="734"/>
    </row>
    <row r="720" spans="1:8" ht="15" thickTop="1">
      <c r="A720" s="497" t="s">
        <v>660</v>
      </c>
      <c r="B720" s="520" t="s">
        <v>661</v>
      </c>
      <c r="C720" s="521" t="s">
        <v>197</v>
      </c>
      <c r="D720" s="521" t="s">
        <v>197</v>
      </c>
      <c r="E720" s="521" t="s">
        <v>197</v>
      </c>
      <c r="F720" s="521" t="s">
        <v>197</v>
      </c>
      <c r="G720" s="521" t="s">
        <v>662</v>
      </c>
      <c r="H720" s="522" t="s">
        <v>663</v>
      </c>
    </row>
    <row r="721" spans="1:8">
      <c r="A721" s="504"/>
      <c r="B721" s="523" t="s">
        <v>216</v>
      </c>
      <c r="C721" s="524" t="s">
        <v>533</v>
      </c>
      <c r="D721" s="524" t="s">
        <v>533</v>
      </c>
      <c r="E721" s="524" t="s">
        <v>533</v>
      </c>
      <c r="F721" s="524" t="s">
        <v>533</v>
      </c>
      <c r="G721" s="523" t="s">
        <v>217</v>
      </c>
      <c r="H721" s="525"/>
    </row>
    <row r="722" spans="1:8">
      <c r="A722" s="501" t="s">
        <v>664</v>
      </c>
      <c r="B722" s="526" t="s">
        <v>535</v>
      </c>
      <c r="C722" s="418">
        <v>0</v>
      </c>
      <c r="D722" s="418">
        <v>0</v>
      </c>
      <c r="E722" s="418">
        <v>0</v>
      </c>
      <c r="F722" s="418">
        <v>0</v>
      </c>
      <c r="G722" s="526" t="s">
        <v>535</v>
      </c>
      <c r="H722" s="530" t="s">
        <v>535</v>
      </c>
    </row>
    <row r="723" spans="1:8">
      <c r="A723" s="501" t="s">
        <v>665</v>
      </c>
      <c r="B723" s="418">
        <v>0</v>
      </c>
      <c r="C723" s="418">
        <v>0</v>
      </c>
      <c r="D723" s="418">
        <v>0</v>
      </c>
      <c r="E723" s="418">
        <v>0</v>
      </c>
      <c r="F723" s="418">
        <v>0</v>
      </c>
      <c r="G723" s="418">
        <v>0</v>
      </c>
      <c r="H723" s="544">
        <f>SUM(B723:G723)</f>
        <v>0</v>
      </c>
    </row>
    <row r="724" spans="1:8">
      <c r="A724" s="501" t="s">
        <v>666</v>
      </c>
      <c r="B724" s="418">
        <v>0</v>
      </c>
      <c r="C724" s="418">
        <v>0</v>
      </c>
      <c r="D724" s="418">
        <v>0</v>
      </c>
      <c r="E724" s="418">
        <v>0</v>
      </c>
      <c r="F724" s="418">
        <v>0</v>
      </c>
      <c r="G724" s="418">
        <v>0</v>
      </c>
      <c r="H724" s="544">
        <f>SUM(B724:G724)</f>
        <v>0</v>
      </c>
    </row>
    <row r="725" spans="1:8">
      <c r="A725" s="504" t="s">
        <v>667</v>
      </c>
      <c r="B725" s="565">
        <v>0</v>
      </c>
      <c r="C725" s="565">
        <v>0</v>
      </c>
      <c r="D725" s="565">
        <v>0</v>
      </c>
      <c r="E725" s="565">
        <v>0</v>
      </c>
      <c r="F725" s="565">
        <v>0</v>
      </c>
      <c r="G725" s="565">
        <v>0</v>
      </c>
      <c r="H725" s="546">
        <f>SUM(B725:G725)</f>
        <v>0</v>
      </c>
    </row>
    <row r="726" spans="1:8" s="133" customFormat="1" ht="21" customHeight="1">
      <c r="A726" s="536" t="s">
        <v>668</v>
      </c>
      <c r="B726" s="566" t="s">
        <v>535</v>
      </c>
      <c r="C726" s="538">
        <f>C722-C723+C724+C725</f>
        <v>0</v>
      </c>
      <c r="D726" s="538">
        <f>D722-D723+D724+D725</f>
        <v>0</v>
      </c>
      <c r="E726" s="538">
        <f>E722-E723+E724+E725</f>
        <v>0</v>
      </c>
      <c r="F726" s="538">
        <f>F722-F723+F724+F725</f>
        <v>0</v>
      </c>
      <c r="G726" s="538">
        <f>-G723+G724+G725</f>
        <v>0</v>
      </c>
      <c r="H726" s="539" t="s">
        <v>535</v>
      </c>
    </row>
    <row r="727" spans="1:8" ht="15" thickBot="1">
      <c r="A727" s="540" t="s">
        <v>669</v>
      </c>
      <c r="B727" s="567">
        <v>0</v>
      </c>
      <c r="C727" s="567">
        <v>0</v>
      </c>
      <c r="D727" s="567">
        <v>0</v>
      </c>
      <c r="E727" s="567">
        <v>0</v>
      </c>
      <c r="F727" s="567">
        <v>0</v>
      </c>
      <c r="G727" s="567">
        <v>0</v>
      </c>
      <c r="H727" s="542">
        <f>SUM(B727:G727)</f>
        <v>0</v>
      </c>
    </row>
    <row r="728" spans="1:8" ht="15" thickTop="1">
      <c r="A728" s="73"/>
      <c r="B728" s="73"/>
      <c r="C728" s="73"/>
      <c r="D728" s="73"/>
      <c r="E728" s="73"/>
      <c r="F728" s="73"/>
      <c r="G728" s="73"/>
      <c r="H728" s="73"/>
    </row>
    <row r="729" spans="1:8">
      <c r="A729" s="73"/>
      <c r="B729" s="73"/>
      <c r="C729" s="73"/>
      <c r="D729" s="73"/>
      <c r="E729" s="73"/>
      <c r="F729" s="73"/>
      <c r="G729" s="73"/>
      <c r="H729" s="73"/>
    </row>
    <row r="730" spans="1:8">
      <c r="A730" s="73"/>
      <c r="B730" s="73"/>
      <c r="C730" s="73"/>
      <c r="D730" s="73"/>
      <c r="E730" s="73"/>
      <c r="F730" s="73"/>
      <c r="G730" s="73"/>
      <c r="H730" s="73"/>
    </row>
    <row r="731" spans="1:8">
      <c r="A731" s="73"/>
      <c r="B731" s="73"/>
      <c r="C731" s="73"/>
      <c r="D731" s="73"/>
      <c r="E731" s="73"/>
      <c r="F731" s="73"/>
      <c r="G731" s="73"/>
      <c r="H731" s="73"/>
    </row>
    <row r="732" spans="1:8">
      <c r="A732" s="73"/>
      <c r="B732" s="73"/>
      <c r="C732" s="73"/>
      <c r="D732" s="73"/>
      <c r="E732" s="73"/>
      <c r="F732" s="73"/>
      <c r="G732" s="73"/>
      <c r="H732" s="73"/>
    </row>
    <row r="733" spans="1:8">
      <c r="A733" s="733" t="s">
        <v>670</v>
      </c>
      <c r="B733" s="733"/>
      <c r="C733" s="733"/>
      <c r="D733" s="733"/>
      <c r="E733" s="733"/>
      <c r="F733" s="733"/>
      <c r="G733" s="733"/>
      <c r="H733" s="733"/>
    </row>
    <row r="734" spans="1:8" ht="15" thickBot="1">
      <c r="A734" s="734" t="s">
        <v>671</v>
      </c>
      <c r="B734" s="734"/>
      <c r="C734" s="734"/>
      <c r="D734" s="734"/>
      <c r="E734" s="734"/>
      <c r="F734" s="734"/>
      <c r="G734" s="734"/>
      <c r="H734" s="734"/>
    </row>
    <row r="735" spans="1:8" ht="15" thickTop="1">
      <c r="A735" s="497" t="s">
        <v>45</v>
      </c>
      <c r="B735" s="520" t="s">
        <v>672</v>
      </c>
      <c r="C735" s="521" t="s">
        <v>197</v>
      </c>
      <c r="D735" s="521" t="s">
        <v>197</v>
      </c>
      <c r="E735" s="521" t="s">
        <v>197</v>
      </c>
      <c r="F735" s="521" t="s">
        <v>197</v>
      </c>
      <c r="G735" s="521" t="s">
        <v>662</v>
      </c>
      <c r="H735" s="522" t="s">
        <v>663</v>
      </c>
    </row>
    <row r="736" spans="1:8">
      <c r="A736" s="504" t="s">
        <v>45</v>
      </c>
      <c r="B736" s="523" t="s">
        <v>216</v>
      </c>
      <c r="C736" s="524" t="s">
        <v>533</v>
      </c>
      <c r="D736" s="524" t="s">
        <v>533</v>
      </c>
      <c r="E736" s="524" t="s">
        <v>533</v>
      </c>
      <c r="F736" s="524" t="s">
        <v>533</v>
      </c>
      <c r="G736" s="523" t="s">
        <v>217</v>
      </c>
      <c r="H736" s="525"/>
    </row>
    <row r="737" spans="1:8">
      <c r="A737" s="501" t="s">
        <v>673</v>
      </c>
      <c r="B737" s="418">
        <v>0</v>
      </c>
      <c r="C737" s="418">
        <v>0</v>
      </c>
      <c r="D737" s="418">
        <v>0</v>
      </c>
      <c r="E737" s="418">
        <v>0</v>
      </c>
      <c r="F737" s="418">
        <v>0</v>
      </c>
      <c r="G737" s="418">
        <v>0</v>
      </c>
      <c r="H737" s="544">
        <f>SUM(B737:G737)</f>
        <v>0</v>
      </c>
    </row>
    <row r="738" spans="1:8">
      <c r="A738" s="504" t="s">
        <v>674</v>
      </c>
      <c r="B738" s="565">
        <v>0</v>
      </c>
      <c r="C738" s="565">
        <v>0</v>
      </c>
      <c r="D738" s="565">
        <v>0</v>
      </c>
      <c r="E738" s="565">
        <v>0</v>
      </c>
      <c r="F738" s="565">
        <v>0</v>
      </c>
      <c r="G738" s="565">
        <v>0</v>
      </c>
      <c r="H738" s="546">
        <f>SUM(B738:G738)</f>
        <v>0</v>
      </c>
    </row>
    <row r="739" spans="1:8" ht="21" customHeight="1">
      <c r="A739" s="536" t="s">
        <v>668</v>
      </c>
      <c r="B739" s="532">
        <f t="shared" ref="B739:G739" si="62">SUM(B737:B738)</f>
        <v>0</v>
      </c>
      <c r="C739" s="532">
        <f t="shared" si="62"/>
        <v>0</v>
      </c>
      <c r="D739" s="532">
        <f t="shared" si="62"/>
        <v>0</v>
      </c>
      <c r="E739" s="532">
        <f t="shared" si="62"/>
        <v>0</v>
      </c>
      <c r="F739" s="532">
        <f t="shared" si="62"/>
        <v>0</v>
      </c>
      <c r="G739" s="532">
        <f t="shared" si="62"/>
        <v>0</v>
      </c>
      <c r="H739" s="547">
        <f>SUM(B739:G739)</f>
        <v>0</v>
      </c>
    </row>
    <row r="740" spans="1:8" ht="15" thickBot="1">
      <c r="A740" s="540" t="s">
        <v>675</v>
      </c>
      <c r="B740" s="567">
        <v>0</v>
      </c>
      <c r="C740" s="567">
        <v>0</v>
      </c>
      <c r="D740" s="567">
        <v>0</v>
      </c>
      <c r="E740" s="567">
        <v>0</v>
      </c>
      <c r="F740" s="567">
        <v>0</v>
      </c>
      <c r="G740" s="548" t="s">
        <v>535</v>
      </c>
      <c r="H740" s="542">
        <f>SUM(B740:G740)</f>
        <v>0</v>
      </c>
    </row>
    <row r="741" spans="1:8" ht="15" thickTop="1">
      <c r="A741" s="73"/>
      <c r="B741" s="73"/>
      <c r="C741" s="73"/>
      <c r="D741" s="73"/>
      <c r="E741" s="73"/>
      <c r="F741" s="73"/>
      <c r="G741" s="73"/>
      <c r="H741" s="73"/>
    </row>
    <row r="742" spans="1:8">
      <c r="A742" s="73"/>
      <c r="B742" s="73"/>
      <c r="C742" s="73"/>
      <c r="D742" s="73"/>
      <c r="E742" s="73"/>
      <c r="F742" s="73"/>
      <c r="G742" s="73"/>
      <c r="H742" s="73"/>
    </row>
    <row r="743" spans="1:8">
      <c r="A743" s="733" t="s">
        <v>676</v>
      </c>
      <c r="B743" s="733"/>
      <c r="C743" s="733"/>
      <c r="D743" s="733"/>
      <c r="E743" s="733"/>
      <c r="F743" s="733"/>
      <c r="G743" s="733"/>
      <c r="H743" s="733"/>
    </row>
    <row r="744" spans="1:8" ht="15" thickBot="1">
      <c r="A744" s="735" t="s">
        <v>677</v>
      </c>
      <c r="B744" s="735"/>
      <c r="C744" s="735"/>
      <c r="D744" s="735"/>
      <c r="E744" s="735"/>
      <c r="F744" s="735"/>
      <c r="G744" s="735"/>
      <c r="H744" s="735"/>
    </row>
    <row r="745" spans="1:8" ht="15" thickTop="1">
      <c r="A745" s="501" t="s">
        <v>45</v>
      </c>
      <c r="B745" s="549" t="s">
        <v>678</v>
      </c>
      <c r="C745" s="521" t="s">
        <v>197</v>
      </c>
      <c r="D745" s="521" t="s">
        <v>197</v>
      </c>
      <c r="E745" s="521" t="s">
        <v>197</v>
      </c>
      <c r="F745" s="521" t="s">
        <v>197</v>
      </c>
      <c r="G745" s="526" t="s">
        <v>662</v>
      </c>
      <c r="H745" s="550" t="s">
        <v>663</v>
      </c>
    </row>
    <row r="746" spans="1:8">
      <c r="A746" s="504" t="s">
        <v>45</v>
      </c>
      <c r="B746" s="523" t="s">
        <v>216</v>
      </c>
      <c r="C746" s="524" t="s">
        <v>533</v>
      </c>
      <c r="D746" s="524" t="s">
        <v>533</v>
      </c>
      <c r="E746" s="524" t="s">
        <v>533</v>
      </c>
      <c r="F746" s="524" t="s">
        <v>533</v>
      </c>
      <c r="G746" s="523" t="s">
        <v>217</v>
      </c>
      <c r="H746" s="525"/>
    </row>
    <row r="747" spans="1:8">
      <c r="A747" s="501" t="s">
        <v>679</v>
      </c>
      <c r="B747" s="418">
        <v>0</v>
      </c>
      <c r="C747" s="418">
        <v>0</v>
      </c>
      <c r="D747" s="418">
        <v>0</v>
      </c>
      <c r="E747" s="418">
        <v>0</v>
      </c>
      <c r="F747" s="418">
        <v>0</v>
      </c>
      <c r="G747" s="418">
        <v>0</v>
      </c>
      <c r="H747" s="544">
        <f>SUM(B747:G747)</f>
        <v>0</v>
      </c>
    </row>
    <row r="748" spans="1:8">
      <c r="A748" s="504" t="s">
        <v>680</v>
      </c>
      <c r="B748" s="565">
        <v>0</v>
      </c>
      <c r="C748" s="565">
        <v>0</v>
      </c>
      <c r="D748" s="565">
        <v>0</v>
      </c>
      <c r="E748" s="565">
        <v>0</v>
      </c>
      <c r="F748" s="565">
        <v>0</v>
      </c>
      <c r="G748" s="565">
        <v>0</v>
      </c>
      <c r="H748" s="546">
        <f>SUM(B748:G748)</f>
        <v>0</v>
      </c>
    </row>
    <row r="749" spans="1:8" s="133" customFormat="1" ht="21" customHeight="1">
      <c r="A749" s="536" t="s">
        <v>668</v>
      </c>
      <c r="B749" s="532">
        <f t="shared" ref="B749:G749" si="63">SUM(B747:B748)</f>
        <v>0</v>
      </c>
      <c r="C749" s="532">
        <f t="shared" si="63"/>
        <v>0</v>
      </c>
      <c r="D749" s="532">
        <f t="shared" si="63"/>
        <v>0</v>
      </c>
      <c r="E749" s="532">
        <f t="shared" si="63"/>
        <v>0</v>
      </c>
      <c r="F749" s="532">
        <f t="shared" si="63"/>
        <v>0</v>
      </c>
      <c r="G749" s="532">
        <f t="shared" si="63"/>
        <v>0</v>
      </c>
      <c r="H749" s="551">
        <f>SUM(B749:G749)</f>
        <v>0</v>
      </c>
    </row>
    <row r="750" spans="1:8" ht="38.25" customHeight="1" thickBot="1">
      <c r="A750" s="552" t="s">
        <v>681</v>
      </c>
      <c r="B750" s="567">
        <v>0</v>
      </c>
      <c r="C750" s="567">
        <v>0</v>
      </c>
      <c r="D750" s="567">
        <v>0</v>
      </c>
      <c r="E750" s="567">
        <v>0</v>
      </c>
      <c r="F750" s="567">
        <v>0</v>
      </c>
      <c r="G750" s="567">
        <v>0</v>
      </c>
      <c r="H750" s="553" t="s">
        <v>535</v>
      </c>
    </row>
    <row r="751" spans="1:8" ht="11.25" customHeight="1" thickTop="1">
      <c r="A751" s="73"/>
      <c r="B751" s="73"/>
      <c r="C751" s="73"/>
      <c r="D751" s="73"/>
      <c r="E751" s="73"/>
      <c r="F751" s="73"/>
      <c r="G751" s="73"/>
      <c r="H751" s="73"/>
    </row>
    <row r="752" spans="1:8">
      <c r="A752" s="73"/>
      <c r="B752" s="73"/>
      <c r="C752" s="73"/>
      <c r="D752" s="73"/>
      <c r="E752" s="73"/>
      <c r="F752" s="73"/>
      <c r="G752" s="73"/>
      <c r="H752" s="73"/>
    </row>
    <row r="753" spans="1:8">
      <c r="A753" s="733" t="s">
        <v>682</v>
      </c>
      <c r="B753" s="733"/>
      <c r="C753" s="733"/>
      <c r="D753" s="733"/>
      <c r="E753" s="733"/>
      <c r="F753" s="733"/>
      <c r="G753" s="733"/>
      <c r="H753" s="495"/>
    </row>
    <row r="754" spans="1:8" ht="15" thickBot="1">
      <c r="A754" s="735" t="s">
        <v>683</v>
      </c>
      <c r="B754" s="735"/>
      <c r="C754" s="735"/>
      <c r="D754" s="735"/>
      <c r="E754" s="735"/>
      <c r="F754" s="735"/>
      <c r="G754" s="735"/>
      <c r="H754" s="496"/>
    </row>
    <row r="755" spans="1:8" ht="15" thickTop="1">
      <c r="A755" s="497"/>
      <c r="B755" s="521" t="s">
        <v>197</v>
      </c>
      <c r="C755" s="521" t="s">
        <v>197</v>
      </c>
      <c r="D755" s="521" t="s">
        <v>197</v>
      </c>
      <c r="E755" s="521" t="s">
        <v>197</v>
      </c>
      <c r="F755" s="521" t="s">
        <v>197</v>
      </c>
      <c r="G755" s="522" t="s">
        <v>662</v>
      </c>
      <c r="H755" s="73"/>
    </row>
    <row r="756" spans="1:8">
      <c r="A756" s="504" t="s">
        <v>45</v>
      </c>
      <c r="B756" s="524" t="s">
        <v>533</v>
      </c>
      <c r="C756" s="524" t="s">
        <v>533</v>
      </c>
      <c r="D756" s="524" t="s">
        <v>533</v>
      </c>
      <c r="E756" s="524" t="s">
        <v>533</v>
      </c>
      <c r="F756" s="524" t="s">
        <v>533</v>
      </c>
      <c r="G756" s="554" t="s">
        <v>217</v>
      </c>
      <c r="H756" s="73"/>
    </row>
    <row r="757" spans="1:8">
      <c r="A757" s="501" t="s">
        <v>684</v>
      </c>
      <c r="B757" s="418">
        <v>0</v>
      </c>
      <c r="C757" s="418">
        <v>0</v>
      </c>
      <c r="D757" s="418">
        <v>0</v>
      </c>
      <c r="E757" s="418">
        <v>0</v>
      </c>
      <c r="F757" s="418">
        <v>0</v>
      </c>
      <c r="G757" s="550" t="s">
        <v>535</v>
      </c>
      <c r="H757" s="73"/>
    </row>
    <row r="758" spans="1:8">
      <c r="A758" s="501" t="s">
        <v>685</v>
      </c>
      <c r="B758" s="418">
        <v>0</v>
      </c>
      <c r="C758" s="418">
        <v>0</v>
      </c>
      <c r="D758" s="418">
        <v>0</v>
      </c>
      <c r="E758" s="418">
        <v>0</v>
      </c>
      <c r="F758" s="418">
        <v>0</v>
      </c>
      <c r="G758" s="568">
        <v>0</v>
      </c>
      <c r="H758" s="73"/>
    </row>
    <row r="759" spans="1:8">
      <c r="A759" s="501" t="s">
        <v>686</v>
      </c>
      <c r="B759" s="418">
        <v>0</v>
      </c>
      <c r="C759" s="418">
        <v>0</v>
      </c>
      <c r="D759" s="418">
        <v>0</v>
      </c>
      <c r="E759" s="418">
        <v>0</v>
      </c>
      <c r="F759" s="418">
        <v>0</v>
      </c>
      <c r="G759" s="568">
        <v>0</v>
      </c>
      <c r="H759" s="73"/>
    </row>
    <row r="760" spans="1:8" s="133" customFormat="1" ht="21" customHeight="1">
      <c r="A760" s="555" t="s">
        <v>668</v>
      </c>
      <c r="B760" s="538">
        <f>SUM(B757:B759)</f>
        <v>0</v>
      </c>
      <c r="C760" s="538">
        <f>SUM(C757:C759)</f>
        <v>0</v>
      </c>
      <c r="D760" s="538">
        <f>SUM(D757:D759)</f>
        <v>0</v>
      </c>
      <c r="E760" s="538">
        <f>SUM(E757:E759)</f>
        <v>0</v>
      </c>
      <c r="F760" s="538">
        <f>SUM(F757:F759)</f>
        <v>0</v>
      </c>
      <c r="G760" s="556">
        <f>SUM(G758:G759)</f>
        <v>0</v>
      </c>
      <c r="H760" s="509"/>
    </row>
    <row r="761" spans="1:8">
      <c r="A761" s="501" t="s">
        <v>687</v>
      </c>
      <c r="B761" s="569">
        <v>0</v>
      </c>
      <c r="C761" s="569">
        <v>0</v>
      </c>
      <c r="D761" s="569">
        <v>0</v>
      </c>
      <c r="E761" s="569">
        <v>0</v>
      </c>
      <c r="F761" s="569">
        <v>0</v>
      </c>
      <c r="G761" s="568">
        <v>0</v>
      </c>
      <c r="H761" s="73"/>
    </row>
    <row r="762" spans="1:8">
      <c r="A762" s="501" t="s">
        <v>688</v>
      </c>
      <c r="B762" s="418">
        <v>0</v>
      </c>
      <c r="C762" s="418">
        <v>0</v>
      </c>
      <c r="D762" s="418">
        <v>0</v>
      </c>
      <c r="E762" s="418">
        <v>0</v>
      </c>
      <c r="F762" s="418">
        <v>0</v>
      </c>
      <c r="G762" s="568">
        <v>0</v>
      </c>
      <c r="H762" s="73"/>
    </row>
    <row r="763" spans="1:8" s="133" customFormat="1" ht="21" customHeight="1">
      <c r="A763" s="555" t="s">
        <v>689</v>
      </c>
      <c r="B763" s="558">
        <f t="shared" ref="B763:G763" si="64">B760-B761-B762</f>
        <v>0</v>
      </c>
      <c r="C763" s="558">
        <f t="shared" si="64"/>
        <v>0</v>
      </c>
      <c r="D763" s="558">
        <f t="shared" si="64"/>
        <v>0</v>
      </c>
      <c r="E763" s="558">
        <f t="shared" si="64"/>
        <v>0</v>
      </c>
      <c r="F763" s="558">
        <f t="shared" si="64"/>
        <v>0</v>
      </c>
      <c r="G763" s="556">
        <f t="shared" si="64"/>
        <v>0</v>
      </c>
      <c r="H763" s="509"/>
    </row>
    <row r="764" spans="1:8">
      <c r="A764" s="501" t="s">
        <v>690</v>
      </c>
      <c r="B764" s="418">
        <v>0</v>
      </c>
      <c r="C764" s="418">
        <v>0</v>
      </c>
      <c r="D764" s="418">
        <v>0</v>
      </c>
      <c r="E764" s="418">
        <v>0</v>
      </c>
      <c r="F764" s="418">
        <v>0</v>
      </c>
      <c r="G764" s="568">
        <v>0</v>
      </c>
      <c r="H764" s="73"/>
    </row>
    <row r="765" spans="1:8">
      <c r="A765" s="501" t="s">
        <v>691</v>
      </c>
      <c r="B765" s="543" t="e">
        <f t="shared" ref="B765:G765" si="65">B763/B764</f>
        <v>#DIV/0!</v>
      </c>
      <c r="C765" s="543" t="e">
        <f t="shared" si="65"/>
        <v>#DIV/0!</v>
      </c>
      <c r="D765" s="543" t="e">
        <f t="shared" si="65"/>
        <v>#DIV/0!</v>
      </c>
      <c r="E765" s="543" t="e">
        <f t="shared" si="65"/>
        <v>#DIV/0!</v>
      </c>
      <c r="F765" s="543" t="e">
        <f t="shared" si="65"/>
        <v>#DIV/0!</v>
      </c>
      <c r="G765" s="544" t="e">
        <f t="shared" si="65"/>
        <v>#DIV/0!</v>
      </c>
      <c r="H765" s="73"/>
    </row>
    <row r="766" spans="1:8">
      <c r="A766" s="501" t="s">
        <v>692</v>
      </c>
      <c r="B766" s="418">
        <v>0</v>
      </c>
      <c r="C766" s="418">
        <v>0</v>
      </c>
      <c r="D766" s="418">
        <v>0</v>
      </c>
      <c r="E766" s="418">
        <v>0</v>
      </c>
      <c r="F766" s="418">
        <v>0</v>
      </c>
      <c r="G766" s="568">
        <v>0</v>
      </c>
      <c r="H766" s="73"/>
    </row>
    <row r="767" spans="1:8" ht="15" thickBot="1">
      <c r="A767" s="540" t="s">
        <v>693</v>
      </c>
      <c r="B767" s="559" t="e">
        <f t="shared" ref="B767:G767" si="66">B763/B766</f>
        <v>#DIV/0!</v>
      </c>
      <c r="C767" s="559" t="e">
        <f t="shared" si="66"/>
        <v>#DIV/0!</v>
      </c>
      <c r="D767" s="559" t="e">
        <f t="shared" si="66"/>
        <v>#DIV/0!</v>
      </c>
      <c r="E767" s="559" t="e">
        <f t="shared" si="66"/>
        <v>#DIV/0!</v>
      </c>
      <c r="F767" s="559" t="e">
        <f t="shared" si="66"/>
        <v>#DIV/0!</v>
      </c>
      <c r="G767" s="560" t="e">
        <f t="shared" si="66"/>
        <v>#DIV/0!</v>
      </c>
      <c r="H767" s="73"/>
    </row>
    <row r="768" spans="1:8" ht="15" thickTop="1"/>
    <row r="771" spans="1:8">
      <c r="A771" s="492" t="s">
        <v>638</v>
      </c>
      <c r="B771" s="732" t="s">
        <v>639</v>
      </c>
      <c r="C771" s="732"/>
      <c r="D771" s="732"/>
      <c r="E771" s="732"/>
      <c r="F771" s="732"/>
      <c r="G771" s="732"/>
      <c r="H771" s="732"/>
    </row>
    <row r="772" spans="1:8">
      <c r="A772" s="492" t="s">
        <v>640</v>
      </c>
      <c r="B772" s="493" t="s">
        <v>695</v>
      </c>
      <c r="E772" s="73" t="s">
        <v>45</v>
      </c>
      <c r="F772" s="427" t="s">
        <v>128</v>
      </c>
      <c r="G772" s="493" t="s">
        <v>695</v>
      </c>
      <c r="H772" s="73" t="s">
        <v>45</v>
      </c>
    </row>
    <row r="773" spans="1:8" ht="18" customHeight="1">
      <c r="A773" s="317" t="s">
        <v>642</v>
      </c>
      <c r="B773" s="73"/>
      <c r="C773" s="73"/>
      <c r="D773" s="73"/>
      <c r="E773" s="73"/>
      <c r="F773" s="73"/>
      <c r="G773" s="73"/>
      <c r="H773" s="73"/>
    </row>
    <row r="774" spans="1:8" ht="12.75" customHeight="1">
      <c r="A774" s="317"/>
      <c r="B774" s="73"/>
      <c r="C774" s="73"/>
      <c r="D774" s="73"/>
      <c r="E774" s="73"/>
      <c r="F774" s="73"/>
      <c r="G774" s="73"/>
      <c r="H774" s="73"/>
    </row>
    <row r="775" spans="1:8" ht="12" customHeight="1">
      <c r="A775" s="131" t="s">
        <v>643</v>
      </c>
      <c r="B775" s="570" t="s">
        <v>570</v>
      </c>
      <c r="C775" s="73"/>
      <c r="D775" s="73"/>
      <c r="E775" s="73"/>
      <c r="F775" s="73"/>
      <c r="G775" s="73"/>
      <c r="H775" s="73"/>
    </row>
    <row r="776" spans="1:8" ht="12" customHeight="1">
      <c r="A776" s="492"/>
      <c r="B776" s="493"/>
      <c r="C776" s="73"/>
      <c r="D776" s="73"/>
      <c r="E776" s="73"/>
      <c r="F776" s="73"/>
      <c r="G776" s="73"/>
      <c r="H776" s="73"/>
    </row>
    <row r="777" spans="1:8" ht="21" customHeight="1">
      <c r="A777" s="733" t="s">
        <v>644</v>
      </c>
      <c r="B777" s="733"/>
      <c r="C777" s="733"/>
      <c r="D777" s="733"/>
      <c r="E777" s="733"/>
      <c r="F777" s="733"/>
      <c r="G777" s="733"/>
      <c r="H777" s="495"/>
    </row>
    <row r="778" spans="1:8" ht="15" thickBot="1">
      <c r="A778" s="734" t="s">
        <v>645</v>
      </c>
      <c r="B778" s="734"/>
      <c r="C778" s="734"/>
      <c r="D778" s="734"/>
      <c r="E778" s="734"/>
      <c r="F778" s="734"/>
      <c r="G778" s="734"/>
      <c r="H778" s="496"/>
    </row>
    <row r="779" spans="1:8" ht="15" thickTop="1">
      <c r="A779" s="497" t="s">
        <v>646</v>
      </c>
      <c r="B779" s="498"/>
      <c r="C779" s="498"/>
      <c r="D779" s="498"/>
      <c r="E779" s="498"/>
      <c r="F779" s="499"/>
      <c r="G779" s="561">
        <v>0</v>
      </c>
      <c r="H779" s="73" t="s">
        <v>45</v>
      </c>
    </row>
    <row r="780" spans="1:8">
      <c r="A780" s="501" t="s">
        <v>647</v>
      </c>
      <c r="B780" s="73"/>
      <c r="C780" s="73"/>
      <c r="D780" s="73"/>
      <c r="E780" s="73"/>
      <c r="F780" s="502"/>
      <c r="G780" s="562">
        <v>0</v>
      </c>
      <c r="H780" s="73" t="s">
        <v>45</v>
      </c>
    </row>
    <row r="781" spans="1:8">
      <c r="A781" s="501" t="s">
        <v>648</v>
      </c>
      <c r="B781" s="73"/>
      <c r="C781" s="73"/>
      <c r="D781" s="73"/>
      <c r="E781" s="73"/>
      <c r="F781" s="502"/>
      <c r="G781" s="562">
        <v>0</v>
      </c>
      <c r="H781" s="73" t="s">
        <v>45</v>
      </c>
    </row>
    <row r="782" spans="1:8">
      <c r="A782" s="504" t="s">
        <v>649</v>
      </c>
      <c r="B782" s="505"/>
      <c r="C782" s="505"/>
      <c r="D782" s="505"/>
      <c r="E782" s="505"/>
      <c r="F782" s="506"/>
      <c r="G782" s="563">
        <v>0</v>
      </c>
      <c r="H782" s="73" t="s">
        <v>45</v>
      </c>
    </row>
    <row r="783" spans="1:8" s="133" customFormat="1" ht="21" customHeight="1">
      <c r="A783" s="508" t="s">
        <v>650</v>
      </c>
      <c r="B783" s="509"/>
      <c r="C783" s="509"/>
      <c r="D783" s="509"/>
      <c r="E783" s="509"/>
      <c r="F783" s="510"/>
      <c r="G783" s="511">
        <f>SUM(G779:G782)</f>
        <v>0</v>
      </c>
      <c r="H783" s="509" t="s">
        <v>45</v>
      </c>
    </row>
    <row r="784" spans="1:8">
      <c r="A784" s="501" t="s">
        <v>651</v>
      </c>
      <c r="B784" s="73"/>
      <c r="C784" s="73"/>
      <c r="D784" s="73"/>
      <c r="E784" s="73"/>
      <c r="F784" s="502"/>
      <c r="G784" s="562">
        <v>0</v>
      </c>
      <c r="H784" s="73" t="s">
        <v>45</v>
      </c>
    </row>
    <row r="785" spans="1:8">
      <c r="A785" s="504" t="s">
        <v>652</v>
      </c>
      <c r="B785" s="505"/>
      <c r="C785" s="505"/>
      <c r="D785" s="505"/>
      <c r="E785" s="505"/>
      <c r="F785" s="506"/>
      <c r="G785" s="563">
        <v>0</v>
      </c>
      <c r="H785" s="73" t="s">
        <v>45</v>
      </c>
    </row>
    <row r="786" spans="1:8" s="133" customFormat="1" ht="21" customHeight="1">
      <c r="A786" s="512" t="s">
        <v>653</v>
      </c>
      <c r="B786" s="513"/>
      <c r="C786" s="513"/>
      <c r="D786" s="513"/>
      <c r="E786" s="513"/>
      <c r="F786" s="514"/>
      <c r="G786" s="515">
        <f>SUM(G784:G785)</f>
        <v>0</v>
      </c>
      <c r="H786" s="509" t="s">
        <v>45</v>
      </c>
    </row>
    <row r="787" spans="1:8" s="133" customFormat="1" ht="21" customHeight="1" thickBot="1">
      <c r="A787" s="516" t="s">
        <v>654</v>
      </c>
      <c r="B787" s="517"/>
      <c r="C787" s="517"/>
      <c r="D787" s="517"/>
      <c r="E787" s="517"/>
      <c r="F787" s="518"/>
      <c r="G787" s="519">
        <f>G783-G786</f>
        <v>0</v>
      </c>
      <c r="H787" s="509" t="s">
        <v>45</v>
      </c>
    </row>
    <row r="788" spans="1:8" ht="15" thickTop="1">
      <c r="A788" s="73"/>
      <c r="B788" s="73"/>
      <c r="C788" s="73"/>
      <c r="D788" s="73"/>
      <c r="E788" s="73"/>
      <c r="F788" s="73"/>
      <c r="G788" s="73"/>
      <c r="H788" s="73"/>
    </row>
    <row r="789" spans="1:8">
      <c r="A789" s="73"/>
      <c r="B789" s="73"/>
      <c r="C789" s="73"/>
      <c r="D789" s="73"/>
      <c r="E789" s="73"/>
      <c r="F789" s="73"/>
      <c r="G789" s="73"/>
      <c r="H789" s="73"/>
    </row>
    <row r="790" spans="1:8">
      <c r="A790" s="733" t="s">
        <v>655</v>
      </c>
      <c r="B790" s="733"/>
      <c r="C790" s="733"/>
      <c r="D790" s="733"/>
      <c r="E790" s="733"/>
      <c r="F790" s="733"/>
      <c r="G790" s="733"/>
      <c r="H790" s="733"/>
    </row>
    <row r="791" spans="1:8">
      <c r="A791" s="73"/>
      <c r="B791" s="73" t="s">
        <v>656</v>
      </c>
      <c r="C791" s="73"/>
      <c r="D791" s="73"/>
      <c r="E791" s="73"/>
      <c r="F791" s="73"/>
      <c r="G791" s="564">
        <v>0</v>
      </c>
      <c r="H791" s="73" t="s">
        <v>45</v>
      </c>
    </row>
    <row r="792" spans="1:8">
      <c r="A792" s="73"/>
      <c r="B792" s="73" t="s">
        <v>657</v>
      </c>
      <c r="C792" s="73"/>
      <c r="D792" s="73"/>
      <c r="E792" s="73"/>
      <c r="F792" s="73"/>
      <c r="G792" s="564">
        <v>0</v>
      </c>
      <c r="H792" s="73" t="s">
        <v>45</v>
      </c>
    </row>
    <row r="793" spans="1:8">
      <c r="A793" s="73"/>
      <c r="B793" s="73"/>
      <c r="C793" s="73"/>
      <c r="D793" s="73"/>
      <c r="E793" s="73"/>
      <c r="F793" s="73"/>
      <c r="G793" s="73"/>
      <c r="H793" s="73"/>
    </row>
    <row r="794" spans="1:8">
      <c r="A794" s="73"/>
      <c r="B794" s="73"/>
      <c r="C794" s="73"/>
      <c r="D794" s="73"/>
      <c r="E794" s="73"/>
      <c r="F794" s="73"/>
      <c r="G794" s="73"/>
      <c r="H794" s="73"/>
    </row>
    <row r="795" spans="1:8">
      <c r="A795" s="733" t="s">
        <v>658</v>
      </c>
      <c r="B795" s="733"/>
      <c r="C795" s="733"/>
      <c r="D795" s="733"/>
      <c r="E795" s="733"/>
      <c r="F795" s="733"/>
      <c r="G795" s="733"/>
      <c r="H795" s="733"/>
    </row>
    <row r="796" spans="1:8" ht="15" thickBot="1">
      <c r="A796" s="734" t="s">
        <v>659</v>
      </c>
      <c r="B796" s="734"/>
      <c r="C796" s="734"/>
      <c r="D796" s="734"/>
      <c r="E796" s="734"/>
      <c r="F796" s="734"/>
      <c r="G796" s="734"/>
      <c r="H796" s="734"/>
    </row>
    <row r="797" spans="1:8" ht="15" thickTop="1">
      <c r="A797" s="497" t="s">
        <v>660</v>
      </c>
      <c r="B797" s="520" t="s">
        <v>661</v>
      </c>
      <c r="C797" s="521" t="s">
        <v>197</v>
      </c>
      <c r="D797" s="521" t="s">
        <v>197</v>
      </c>
      <c r="E797" s="521" t="s">
        <v>197</v>
      </c>
      <c r="F797" s="521" t="s">
        <v>197</v>
      </c>
      <c r="G797" s="521" t="s">
        <v>662</v>
      </c>
      <c r="H797" s="522" t="s">
        <v>663</v>
      </c>
    </row>
    <row r="798" spans="1:8">
      <c r="A798" s="504"/>
      <c r="B798" s="523" t="s">
        <v>216</v>
      </c>
      <c r="C798" s="524" t="s">
        <v>533</v>
      </c>
      <c r="D798" s="524" t="s">
        <v>533</v>
      </c>
      <c r="E798" s="524" t="s">
        <v>533</v>
      </c>
      <c r="F798" s="524" t="s">
        <v>533</v>
      </c>
      <c r="G798" s="523" t="s">
        <v>217</v>
      </c>
      <c r="H798" s="525"/>
    </row>
    <row r="799" spans="1:8">
      <c r="A799" s="501" t="s">
        <v>664</v>
      </c>
      <c r="B799" s="526" t="s">
        <v>535</v>
      </c>
      <c r="C799" s="418">
        <v>0</v>
      </c>
      <c r="D799" s="418">
        <v>0</v>
      </c>
      <c r="E799" s="418">
        <v>0</v>
      </c>
      <c r="F799" s="418">
        <v>0</v>
      </c>
      <c r="G799" s="526" t="s">
        <v>535</v>
      </c>
      <c r="H799" s="530" t="s">
        <v>535</v>
      </c>
    </row>
    <row r="800" spans="1:8">
      <c r="A800" s="501" t="s">
        <v>665</v>
      </c>
      <c r="B800" s="418">
        <v>0</v>
      </c>
      <c r="C800" s="418">
        <v>0</v>
      </c>
      <c r="D800" s="418">
        <v>0</v>
      </c>
      <c r="E800" s="418">
        <v>0</v>
      </c>
      <c r="F800" s="418">
        <v>0</v>
      </c>
      <c r="G800" s="418">
        <v>0</v>
      </c>
      <c r="H800" s="544">
        <f>SUM(B800:G800)</f>
        <v>0</v>
      </c>
    </row>
    <row r="801" spans="1:8">
      <c r="A801" s="501" t="s">
        <v>666</v>
      </c>
      <c r="B801" s="418">
        <v>0</v>
      </c>
      <c r="C801" s="418">
        <v>0</v>
      </c>
      <c r="D801" s="418">
        <v>0</v>
      </c>
      <c r="E801" s="418">
        <v>0</v>
      </c>
      <c r="F801" s="418">
        <v>0</v>
      </c>
      <c r="G801" s="418">
        <v>0</v>
      </c>
      <c r="H801" s="544">
        <f>SUM(B801:G801)</f>
        <v>0</v>
      </c>
    </row>
    <row r="802" spans="1:8">
      <c r="A802" s="504" t="s">
        <v>667</v>
      </c>
      <c r="B802" s="565">
        <v>0</v>
      </c>
      <c r="C802" s="565">
        <v>0</v>
      </c>
      <c r="D802" s="565">
        <v>0</v>
      </c>
      <c r="E802" s="565">
        <v>0</v>
      </c>
      <c r="F802" s="565">
        <v>0</v>
      </c>
      <c r="G802" s="565">
        <v>0</v>
      </c>
      <c r="H802" s="546">
        <f>SUM(B802:G802)</f>
        <v>0</v>
      </c>
    </row>
    <row r="803" spans="1:8" s="133" customFormat="1" ht="21" customHeight="1">
      <c r="A803" s="536" t="s">
        <v>668</v>
      </c>
      <c r="B803" s="566" t="s">
        <v>535</v>
      </c>
      <c r="C803" s="538">
        <f>C799-C800+C801+C802</f>
        <v>0</v>
      </c>
      <c r="D803" s="538">
        <f>D799-D800+D801+D802</f>
        <v>0</v>
      </c>
      <c r="E803" s="538">
        <f>E799-E800+E801+E802</f>
        <v>0</v>
      </c>
      <c r="F803" s="538">
        <f>F799-F800+F801+F802</f>
        <v>0</v>
      </c>
      <c r="G803" s="538">
        <f>-G800+G801+G802</f>
        <v>0</v>
      </c>
      <c r="H803" s="539" t="s">
        <v>535</v>
      </c>
    </row>
    <row r="804" spans="1:8" ht="15" thickBot="1">
      <c r="A804" s="540" t="s">
        <v>669</v>
      </c>
      <c r="B804" s="567">
        <v>0</v>
      </c>
      <c r="C804" s="567">
        <v>0</v>
      </c>
      <c r="D804" s="567">
        <v>0</v>
      </c>
      <c r="E804" s="567">
        <v>0</v>
      </c>
      <c r="F804" s="567">
        <v>0</v>
      </c>
      <c r="G804" s="567">
        <v>0</v>
      </c>
      <c r="H804" s="542">
        <f>SUM(B804:G804)</f>
        <v>0</v>
      </c>
    </row>
    <row r="805" spans="1:8" ht="15" thickTop="1">
      <c r="A805" s="73"/>
      <c r="B805" s="73"/>
      <c r="C805" s="73"/>
      <c r="D805" s="73"/>
      <c r="E805" s="73"/>
      <c r="F805" s="73"/>
      <c r="G805" s="73"/>
      <c r="H805" s="73"/>
    </row>
    <row r="806" spans="1:8">
      <c r="A806" s="73"/>
      <c r="B806" s="73"/>
      <c r="C806" s="73"/>
      <c r="D806" s="73"/>
      <c r="E806" s="73"/>
      <c r="F806" s="73"/>
      <c r="G806" s="73"/>
      <c r="H806" s="73"/>
    </row>
    <row r="807" spans="1:8">
      <c r="A807" s="73"/>
      <c r="B807" s="73"/>
      <c r="C807" s="73"/>
      <c r="D807" s="73"/>
      <c r="E807" s="73"/>
      <c r="F807" s="73"/>
      <c r="G807" s="73"/>
      <c r="H807" s="73"/>
    </row>
    <row r="808" spans="1:8">
      <c r="A808" s="73"/>
      <c r="B808" s="73"/>
      <c r="C808" s="73"/>
      <c r="D808" s="73"/>
      <c r="E808" s="73"/>
      <c r="F808" s="73"/>
      <c r="G808" s="73"/>
      <c r="H808" s="73"/>
    </row>
    <row r="809" spans="1:8">
      <c r="A809" s="73"/>
      <c r="B809" s="73"/>
      <c r="C809" s="73"/>
      <c r="D809" s="73"/>
      <c r="E809" s="73"/>
      <c r="F809" s="73"/>
      <c r="G809" s="73"/>
      <c r="H809" s="73"/>
    </row>
    <row r="810" spans="1:8">
      <c r="A810" s="733" t="s">
        <v>670</v>
      </c>
      <c r="B810" s="733"/>
      <c r="C810" s="733"/>
      <c r="D810" s="733"/>
      <c r="E810" s="733"/>
      <c r="F810" s="733"/>
      <c r="G810" s="733"/>
      <c r="H810" s="733"/>
    </row>
    <row r="811" spans="1:8" ht="15" thickBot="1">
      <c r="A811" s="734" t="s">
        <v>671</v>
      </c>
      <c r="B811" s="734"/>
      <c r="C811" s="734"/>
      <c r="D811" s="734"/>
      <c r="E811" s="734"/>
      <c r="F811" s="734"/>
      <c r="G811" s="734"/>
      <c r="H811" s="734"/>
    </row>
    <row r="812" spans="1:8" ht="15" thickTop="1">
      <c r="A812" s="497" t="s">
        <v>45</v>
      </c>
      <c r="B812" s="520" t="s">
        <v>672</v>
      </c>
      <c r="C812" s="521" t="s">
        <v>197</v>
      </c>
      <c r="D812" s="521" t="s">
        <v>197</v>
      </c>
      <c r="E812" s="521" t="s">
        <v>197</v>
      </c>
      <c r="F812" s="521" t="s">
        <v>197</v>
      </c>
      <c r="G812" s="521" t="s">
        <v>662</v>
      </c>
      <c r="H812" s="522" t="s">
        <v>663</v>
      </c>
    </row>
    <row r="813" spans="1:8">
      <c r="A813" s="504" t="s">
        <v>45</v>
      </c>
      <c r="B813" s="523" t="s">
        <v>216</v>
      </c>
      <c r="C813" s="524" t="s">
        <v>533</v>
      </c>
      <c r="D813" s="524" t="s">
        <v>533</v>
      </c>
      <c r="E813" s="524" t="s">
        <v>533</v>
      </c>
      <c r="F813" s="524" t="s">
        <v>533</v>
      </c>
      <c r="G813" s="523" t="s">
        <v>217</v>
      </c>
      <c r="H813" s="525"/>
    </row>
    <row r="814" spans="1:8">
      <c r="A814" s="501" t="s">
        <v>673</v>
      </c>
      <c r="B814" s="418">
        <v>0</v>
      </c>
      <c r="C814" s="418">
        <v>0</v>
      </c>
      <c r="D814" s="418">
        <v>0</v>
      </c>
      <c r="E814" s="418">
        <v>0</v>
      </c>
      <c r="F814" s="418">
        <v>0</v>
      </c>
      <c r="G814" s="418">
        <v>0</v>
      </c>
      <c r="H814" s="544">
        <f>SUM(B814:G814)</f>
        <v>0</v>
      </c>
    </row>
    <row r="815" spans="1:8">
      <c r="A815" s="504" t="s">
        <v>674</v>
      </c>
      <c r="B815" s="565">
        <v>0</v>
      </c>
      <c r="C815" s="565">
        <v>0</v>
      </c>
      <c r="D815" s="565">
        <v>0</v>
      </c>
      <c r="E815" s="565">
        <v>0</v>
      </c>
      <c r="F815" s="565">
        <v>0</v>
      </c>
      <c r="G815" s="565">
        <v>0</v>
      </c>
      <c r="H815" s="546">
        <f>SUM(B815:G815)</f>
        <v>0</v>
      </c>
    </row>
    <row r="816" spans="1:8" ht="21" customHeight="1">
      <c r="A816" s="536" t="s">
        <v>668</v>
      </c>
      <c r="B816" s="532">
        <f t="shared" ref="B816:G816" si="67">SUM(B814:B815)</f>
        <v>0</v>
      </c>
      <c r="C816" s="532">
        <f t="shared" si="67"/>
        <v>0</v>
      </c>
      <c r="D816" s="532">
        <f t="shared" si="67"/>
        <v>0</v>
      </c>
      <c r="E816" s="532">
        <f t="shared" si="67"/>
        <v>0</v>
      </c>
      <c r="F816" s="532">
        <f t="shared" si="67"/>
        <v>0</v>
      </c>
      <c r="G816" s="532">
        <f t="shared" si="67"/>
        <v>0</v>
      </c>
      <c r="H816" s="547">
        <f>SUM(B816:G816)</f>
        <v>0</v>
      </c>
    </row>
    <row r="817" spans="1:8" ht="15" thickBot="1">
      <c r="A817" s="540" t="s">
        <v>675</v>
      </c>
      <c r="B817" s="567">
        <v>0</v>
      </c>
      <c r="C817" s="567">
        <v>0</v>
      </c>
      <c r="D817" s="567">
        <v>0</v>
      </c>
      <c r="E817" s="567">
        <v>0</v>
      </c>
      <c r="F817" s="567">
        <v>0</v>
      </c>
      <c r="G817" s="548" t="s">
        <v>535</v>
      </c>
      <c r="H817" s="542">
        <f>SUM(B817:G817)</f>
        <v>0</v>
      </c>
    </row>
    <row r="818" spans="1:8" ht="15" thickTop="1">
      <c r="A818" s="73"/>
      <c r="B818" s="73"/>
      <c r="C818" s="73"/>
      <c r="D818" s="73"/>
      <c r="E818" s="73"/>
      <c r="F818" s="73"/>
      <c r="G818" s="73"/>
      <c r="H818" s="73"/>
    </row>
    <row r="819" spans="1:8">
      <c r="A819" s="73"/>
      <c r="B819" s="73"/>
      <c r="C819" s="73"/>
      <c r="D819" s="73"/>
      <c r="E819" s="73"/>
      <c r="F819" s="73"/>
      <c r="G819" s="73"/>
      <c r="H819" s="73"/>
    </row>
    <row r="820" spans="1:8">
      <c r="A820" s="733" t="s">
        <v>676</v>
      </c>
      <c r="B820" s="733"/>
      <c r="C820" s="733"/>
      <c r="D820" s="733"/>
      <c r="E820" s="733"/>
      <c r="F820" s="733"/>
      <c r="G820" s="733"/>
      <c r="H820" s="733"/>
    </row>
    <row r="821" spans="1:8" ht="15" thickBot="1">
      <c r="A821" s="735" t="s">
        <v>677</v>
      </c>
      <c r="B821" s="735"/>
      <c r="C821" s="735"/>
      <c r="D821" s="735"/>
      <c r="E821" s="735"/>
      <c r="F821" s="735"/>
      <c r="G821" s="735"/>
      <c r="H821" s="735"/>
    </row>
    <row r="822" spans="1:8" ht="15" thickTop="1">
      <c r="A822" s="501" t="s">
        <v>45</v>
      </c>
      <c r="B822" s="549" t="s">
        <v>678</v>
      </c>
      <c r="C822" s="521" t="s">
        <v>197</v>
      </c>
      <c r="D822" s="521" t="s">
        <v>197</v>
      </c>
      <c r="E822" s="521" t="s">
        <v>197</v>
      </c>
      <c r="F822" s="521" t="s">
        <v>197</v>
      </c>
      <c r="G822" s="526" t="s">
        <v>662</v>
      </c>
      <c r="H822" s="550" t="s">
        <v>663</v>
      </c>
    </row>
    <row r="823" spans="1:8">
      <c r="A823" s="504" t="s">
        <v>45</v>
      </c>
      <c r="B823" s="523" t="s">
        <v>216</v>
      </c>
      <c r="C823" s="524" t="s">
        <v>533</v>
      </c>
      <c r="D823" s="524" t="s">
        <v>533</v>
      </c>
      <c r="E823" s="524" t="s">
        <v>533</v>
      </c>
      <c r="F823" s="524" t="s">
        <v>533</v>
      </c>
      <c r="G823" s="523" t="s">
        <v>217</v>
      </c>
      <c r="H823" s="525"/>
    </row>
    <row r="824" spans="1:8">
      <c r="A824" s="501" t="s">
        <v>679</v>
      </c>
      <c r="B824" s="418">
        <v>0</v>
      </c>
      <c r="C824" s="418">
        <v>0</v>
      </c>
      <c r="D824" s="418">
        <v>0</v>
      </c>
      <c r="E824" s="418">
        <v>0</v>
      </c>
      <c r="F824" s="418">
        <v>0</v>
      </c>
      <c r="G824" s="418">
        <v>0</v>
      </c>
      <c r="H824" s="544">
        <f>SUM(B824:G824)</f>
        <v>0</v>
      </c>
    </row>
    <row r="825" spans="1:8">
      <c r="A825" s="504" t="s">
        <v>680</v>
      </c>
      <c r="B825" s="565">
        <v>0</v>
      </c>
      <c r="C825" s="565">
        <v>0</v>
      </c>
      <c r="D825" s="565">
        <v>0</v>
      </c>
      <c r="E825" s="565">
        <v>0</v>
      </c>
      <c r="F825" s="565">
        <v>0</v>
      </c>
      <c r="G825" s="565">
        <v>0</v>
      </c>
      <c r="H825" s="546">
        <f>SUM(B825:G825)</f>
        <v>0</v>
      </c>
    </row>
    <row r="826" spans="1:8" s="133" customFormat="1" ht="21" customHeight="1">
      <c r="A826" s="536" t="s">
        <v>668</v>
      </c>
      <c r="B826" s="532">
        <f t="shared" ref="B826:G826" si="68">SUM(B824:B825)</f>
        <v>0</v>
      </c>
      <c r="C826" s="532">
        <f t="shared" si="68"/>
        <v>0</v>
      </c>
      <c r="D826" s="532">
        <f t="shared" si="68"/>
        <v>0</v>
      </c>
      <c r="E826" s="532">
        <f t="shared" si="68"/>
        <v>0</v>
      </c>
      <c r="F826" s="532">
        <f t="shared" si="68"/>
        <v>0</v>
      </c>
      <c r="G826" s="532">
        <f t="shared" si="68"/>
        <v>0</v>
      </c>
      <c r="H826" s="551">
        <f>SUM(B826:G826)</f>
        <v>0</v>
      </c>
    </row>
    <row r="827" spans="1:8" ht="38.25" customHeight="1" thickBot="1">
      <c r="A827" s="552" t="s">
        <v>681</v>
      </c>
      <c r="B827" s="567">
        <v>0</v>
      </c>
      <c r="C827" s="567">
        <v>0</v>
      </c>
      <c r="D827" s="567">
        <v>0</v>
      </c>
      <c r="E827" s="567">
        <v>0</v>
      </c>
      <c r="F827" s="567">
        <v>0</v>
      </c>
      <c r="G827" s="567">
        <v>0</v>
      </c>
      <c r="H827" s="553" t="s">
        <v>535</v>
      </c>
    </row>
    <row r="828" spans="1:8" ht="11.25" customHeight="1" thickTop="1">
      <c r="A828" s="73"/>
      <c r="B828" s="73"/>
      <c r="C828" s="73"/>
      <c r="D828" s="73"/>
      <c r="E828" s="73"/>
      <c r="F828" s="73"/>
      <c r="G828" s="73"/>
      <c r="H828" s="73"/>
    </row>
    <row r="829" spans="1:8">
      <c r="A829" s="73"/>
      <c r="B829" s="73"/>
      <c r="C829" s="73"/>
      <c r="D829" s="73"/>
      <c r="E829" s="73"/>
      <c r="F829" s="73"/>
      <c r="G829" s="73"/>
      <c r="H829" s="73"/>
    </row>
    <row r="830" spans="1:8">
      <c r="A830" s="733" t="s">
        <v>682</v>
      </c>
      <c r="B830" s="733"/>
      <c r="C830" s="733"/>
      <c r="D830" s="733"/>
      <c r="E830" s="733"/>
      <c r="F830" s="733"/>
      <c r="G830" s="733"/>
      <c r="H830" s="495"/>
    </row>
    <row r="831" spans="1:8" ht="15" thickBot="1">
      <c r="A831" s="735" t="s">
        <v>683</v>
      </c>
      <c r="B831" s="735"/>
      <c r="C831" s="735"/>
      <c r="D831" s="735"/>
      <c r="E831" s="735"/>
      <c r="F831" s="735"/>
      <c r="G831" s="735"/>
      <c r="H831" s="496"/>
    </row>
    <row r="832" spans="1:8" ht="15" thickTop="1">
      <c r="A832" s="497"/>
      <c r="B832" s="521" t="s">
        <v>197</v>
      </c>
      <c r="C832" s="521" t="s">
        <v>197</v>
      </c>
      <c r="D832" s="521" t="s">
        <v>197</v>
      </c>
      <c r="E832" s="521" t="s">
        <v>197</v>
      </c>
      <c r="F832" s="521" t="s">
        <v>197</v>
      </c>
      <c r="G832" s="522" t="s">
        <v>662</v>
      </c>
      <c r="H832" s="73"/>
    </row>
    <row r="833" spans="1:8">
      <c r="A833" s="504" t="s">
        <v>45</v>
      </c>
      <c r="B833" s="524" t="s">
        <v>533</v>
      </c>
      <c r="C833" s="524" t="s">
        <v>533</v>
      </c>
      <c r="D833" s="524" t="s">
        <v>533</v>
      </c>
      <c r="E833" s="524" t="s">
        <v>533</v>
      </c>
      <c r="F833" s="524" t="s">
        <v>533</v>
      </c>
      <c r="G833" s="554" t="s">
        <v>217</v>
      </c>
      <c r="H833" s="73"/>
    </row>
    <row r="834" spans="1:8">
      <c r="A834" s="501" t="s">
        <v>684</v>
      </c>
      <c r="B834" s="418">
        <v>0</v>
      </c>
      <c r="C834" s="418">
        <v>0</v>
      </c>
      <c r="D834" s="418">
        <v>0</v>
      </c>
      <c r="E834" s="418">
        <v>0</v>
      </c>
      <c r="F834" s="418">
        <v>0</v>
      </c>
      <c r="G834" s="550" t="s">
        <v>535</v>
      </c>
      <c r="H834" s="73"/>
    </row>
    <row r="835" spans="1:8">
      <c r="A835" s="501" t="s">
        <v>685</v>
      </c>
      <c r="B835" s="418">
        <v>0</v>
      </c>
      <c r="C835" s="418">
        <v>0</v>
      </c>
      <c r="D835" s="418">
        <v>0</v>
      </c>
      <c r="E835" s="418">
        <v>0</v>
      </c>
      <c r="F835" s="418">
        <v>0</v>
      </c>
      <c r="G835" s="568">
        <v>0</v>
      </c>
      <c r="H835" s="73"/>
    </row>
    <row r="836" spans="1:8">
      <c r="A836" s="501" t="s">
        <v>686</v>
      </c>
      <c r="B836" s="418">
        <v>0</v>
      </c>
      <c r="C836" s="418">
        <v>0</v>
      </c>
      <c r="D836" s="418">
        <v>0</v>
      </c>
      <c r="E836" s="418">
        <v>0</v>
      </c>
      <c r="F836" s="418">
        <v>0</v>
      </c>
      <c r="G836" s="568">
        <v>0</v>
      </c>
      <c r="H836" s="73"/>
    </row>
    <row r="837" spans="1:8" s="133" customFormat="1" ht="21" customHeight="1">
      <c r="A837" s="555" t="s">
        <v>668</v>
      </c>
      <c r="B837" s="538">
        <f>SUM(B834:B836)</f>
        <v>0</v>
      </c>
      <c r="C837" s="538">
        <f>SUM(C834:C836)</f>
        <v>0</v>
      </c>
      <c r="D837" s="538">
        <f>SUM(D834:D836)</f>
        <v>0</v>
      </c>
      <c r="E837" s="538">
        <f>SUM(E834:E836)</f>
        <v>0</v>
      </c>
      <c r="F837" s="538">
        <f>SUM(F834:F836)</f>
        <v>0</v>
      </c>
      <c r="G837" s="556">
        <f>SUM(G835:G836)</f>
        <v>0</v>
      </c>
      <c r="H837" s="509"/>
    </row>
    <row r="838" spans="1:8">
      <c r="A838" s="501" t="s">
        <v>687</v>
      </c>
      <c r="B838" s="569">
        <v>0</v>
      </c>
      <c r="C838" s="569">
        <v>0</v>
      </c>
      <c r="D838" s="569">
        <v>0</v>
      </c>
      <c r="E838" s="569">
        <v>0</v>
      </c>
      <c r="F838" s="569">
        <v>0</v>
      </c>
      <c r="G838" s="568">
        <v>0</v>
      </c>
      <c r="H838" s="73"/>
    </row>
    <row r="839" spans="1:8">
      <c r="A839" s="501" t="s">
        <v>688</v>
      </c>
      <c r="B839" s="418">
        <v>0</v>
      </c>
      <c r="C839" s="418">
        <v>0</v>
      </c>
      <c r="D839" s="418">
        <v>0</v>
      </c>
      <c r="E839" s="418">
        <v>0</v>
      </c>
      <c r="F839" s="418">
        <v>0</v>
      </c>
      <c r="G839" s="568">
        <v>0</v>
      </c>
      <c r="H839" s="73"/>
    </row>
    <row r="840" spans="1:8" s="133" customFormat="1" ht="21" customHeight="1">
      <c r="A840" s="555" t="s">
        <v>689</v>
      </c>
      <c r="B840" s="558">
        <f t="shared" ref="B840:G840" si="69">B837-B838-B839</f>
        <v>0</v>
      </c>
      <c r="C840" s="558">
        <f t="shared" si="69"/>
        <v>0</v>
      </c>
      <c r="D840" s="558">
        <f t="shared" si="69"/>
        <v>0</v>
      </c>
      <c r="E840" s="558">
        <f t="shared" si="69"/>
        <v>0</v>
      </c>
      <c r="F840" s="558">
        <f t="shared" si="69"/>
        <v>0</v>
      </c>
      <c r="G840" s="556">
        <f t="shared" si="69"/>
        <v>0</v>
      </c>
      <c r="H840" s="509"/>
    </row>
    <row r="841" spans="1:8">
      <c r="A841" s="501" t="s">
        <v>690</v>
      </c>
      <c r="B841" s="418">
        <v>0</v>
      </c>
      <c r="C841" s="418">
        <v>0</v>
      </c>
      <c r="D841" s="418">
        <v>0</v>
      </c>
      <c r="E841" s="418">
        <v>0</v>
      </c>
      <c r="F841" s="418">
        <v>0</v>
      </c>
      <c r="G841" s="568">
        <v>0</v>
      </c>
      <c r="H841" s="73"/>
    </row>
    <row r="842" spans="1:8">
      <c r="A842" s="501" t="s">
        <v>691</v>
      </c>
      <c r="B842" s="543" t="e">
        <f t="shared" ref="B842:G842" si="70">B840/B841</f>
        <v>#DIV/0!</v>
      </c>
      <c r="C842" s="543" t="e">
        <f t="shared" si="70"/>
        <v>#DIV/0!</v>
      </c>
      <c r="D842" s="543" t="e">
        <f t="shared" si="70"/>
        <v>#DIV/0!</v>
      </c>
      <c r="E842" s="543" t="e">
        <f t="shared" si="70"/>
        <v>#DIV/0!</v>
      </c>
      <c r="F842" s="543" t="e">
        <f t="shared" si="70"/>
        <v>#DIV/0!</v>
      </c>
      <c r="G842" s="544" t="e">
        <f t="shared" si="70"/>
        <v>#DIV/0!</v>
      </c>
      <c r="H842" s="73"/>
    </row>
    <row r="843" spans="1:8">
      <c r="A843" s="501" t="s">
        <v>692</v>
      </c>
      <c r="B843" s="418">
        <v>0</v>
      </c>
      <c r="C843" s="418">
        <v>0</v>
      </c>
      <c r="D843" s="418">
        <v>0</v>
      </c>
      <c r="E843" s="418">
        <v>0</v>
      </c>
      <c r="F843" s="418">
        <v>0</v>
      </c>
      <c r="G843" s="568">
        <v>0</v>
      </c>
      <c r="H843" s="73"/>
    </row>
    <row r="844" spans="1:8" ht="15" thickBot="1">
      <c r="A844" s="540" t="s">
        <v>693</v>
      </c>
      <c r="B844" s="559" t="e">
        <f t="shared" ref="B844:G844" si="71">B840/B843</f>
        <v>#DIV/0!</v>
      </c>
      <c r="C844" s="559" t="e">
        <f t="shared" si="71"/>
        <v>#DIV/0!</v>
      </c>
      <c r="D844" s="559" t="e">
        <f t="shared" si="71"/>
        <v>#DIV/0!</v>
      </c>
      <c r="E844" s="559" t="e">
        <f t="shared" si="71"/>
        <v>#DIV/0!</v>
      </c>
      <c r="F844" s="559" t="e">
        <f t="shared" si="71"/>
        <v>#DIV/0!</v>
      </c>
      <c r="G844" s="560" t="e">
        <f t="shared" si="71"/>
        <v>#DIV/0!</v>
      </c>
      <c r="H844" s="73"/>
    </row>
    <row r="845" spans="1:8" ht="15" thickTop="1"/>
    <row r="848" spans="1:8">
      <c r="A848" s="492" t="s">
        <v>638</v>
      </c>
      <c r="B848" s="732" t="s">
        <v>639</v>
      </c>
      <c r="C848" s="732"/>
      <c r="D848" s="732"/>
      <c r="E848" s="732"/>
      <c r="F848" s="732"/>
      <c r="G848" s="732"/>
      <c r="H848" s="732"/>
    </row>
    <row r="849" spans="1:8">
      <c r="A849" s="492" t="s">
        <v>640</v>
      </c>
      <c r="B849" s="493" t="s">
        <v>695</v>
      </c>
      <c r="E849" s="73" t="s">
        <v>45</v>
      </c>
      <c r="F849" s="427" t="s">
        <v>128</v>
      </c>
      <c r="G849" s="493" t="s">
        <v>695</v>
      </c>
      <c r="H849" s="73" t="s">
        <v>45</v>
      </c>
    </row>
    <row r="850" spans="1:8" ht="18" customHeight="1">
      <c r="A850" s="317" t="s">
        <v>642</v>
      </c>
      <c r="B850" s="73"/>
      <c r="C850" s="73"/>
      <c r="D850" s="73"/>
      <c r="E850" s="73"/>
      <c r="F850" s="73"/>
      <c r="G850" s="73"/>
      <c r="H850" s="73"/>
    </row>
    <row r="851" spans="1:8" ht="12.75" customHeight="1">
      <c r="A851" s="317"/>
      <c r="B851" s="73"/>
      <c r="C851" s="73"/>
      <c r="D851" s="73"/>
      <c r="E851" s="73"/>
      <c r="F851" s="73"/>
      <c r="G851" s="73"/>
      <c r="H851" s="73"/>
    </row>
    <row r="852" spans="1:8" ht="12" customHeight="1">
      <c r="A852" s="131" t="s">
        <v>643</v>
      </c>
      <c r="B852" s="570" t="s">
        <v>429</v>
      </c>
      <c r="C852" s="73"/>
      <c r="D852" s="73"/>
      <c r="E852" s="73"/>
      <c r="F852" s="73"/>
      <c r="G852" s="73"/>
      <c r="H852" s="73"/>
    </row>
    <row r="853" spans="1:8" ht="12" customHeight="1">
      <c r="A853" s="492"/>
      <c r="B853" s="493"/>
      <c r="C853" s="73"/>
      <c r="D853" s="73"/>
      <c r="E853" s="73"/>
      <c r="F853" s="73"/>
      <c r="G853" s="73"/>
      <c r="H853" s="73"/>
    </row>
    <row r="854" spans="1:8" ht="21" customHeight="1">
      <c r="A854" s="733" t="s">
        <v>644</v>
      </c>
      <c r="B854" s="733"/>
      <c r="C854" s="733"/>
      <c r="D854" s="733"/>
      <c r="E854" s="733"/>
      <c r="F854" s="733"/>
      <c r="G854" s="733"/>
      <c r="H854" s="495"/>
    </row>
    <row r="855" spans="1:8" ht="15" thickBot="1">
      <c r="A855" s="734" t="s">
        <v>645</v>
      </c>
      <c r="B855" s="734"/>
      <c r="C855" s="734"/>
      <c r="D855" s="734"/>
      <c r="E855" s="734"/>
      <c r="F855" s="734"/>
      <c r="G855" s="734"/>
      <c r="H855" s="496"/>
    </row>
    <row r="856" spans="1:8" ht="15" thickTop="1">
      <c r="A856" s="497" t="s">
        <v>646</v>
      </c>
      <c r="B856" s="498"/>
      <c r="C856" s="498"/>
      <c r="D856" s="498"/>
      <c r="E856" s="498"/>
      <c r="F856" s="499"/>
      <c r="G856" s="561">
        <v>0</v>
      </c>
      <c r="H856" s="73" t="s">
        <v>45</v>
      </c>
    </row>
    <row r="857" spans="1:8">
      <c r="A857" s="501" t="s">
        <v>647</v>
      </c>
      <c r="B857" s="73"/>
      <c r="C857" s="73"/>
      <c r="D857" s="73"/>
      <c r="E857" s="73"/>
      <c r="F857" s="502"/>
      <c r="G857" s="562">
        <v>0</v>
      </c>
      <c r="H857" s="73" t="s">
        <v>45</v>
      </c>
    </row>
    <row r="858" spans="1:8">
      <c r="A858" s="501" t="s">
        <v>648</v>
      </c>
      <c r="B858" s="73"/>
      <c r="C858" s="73"/>
      <c r="D858" s="73"/>
      <c r="E858" s="73"/>
      <c r="F858" s="502"/>
      <c r="G858" s="562">
        <v>0</v>
      </c>
      <c r="H858" s="73" t="s">
        <v>45</v>
      </c>
    </row>
    <row r="859" spans="1:8">
      <c r="A859" s="504" t="s">
        <v>649</v>
      </c>
      <c r="B859" s="505"/>
      <c r="C859" s="505"/>
      <c r="D859" s="505"/>
      <c r="E859" s="505"/>
      <c r="F859" s="506"/>
      <c r="G859" s="563">
        <v>0</v>
      </c>
      <c r="H859" s="73" t="s">
        <v>45</v>
      </c>
    </row>
    <row r="860" spans="1:8" s="133" customFormat="1" ht="21" customHeight="1">
      <c r="A860" s="508" t="s">
        <v>650</v>
      </c>
      <c r="B860" s="509"/>
      <c r="C860" s="509"/>
      <c r="D860" s="509"/>
      <c r="E860" s="509"/>
      <c r="F860" s="510"/>
      <c r="G860" s="511">
        <f>SUM(G856:G859)</f>
        <v>0</v>
      </c>
      <c r="H860" s="509" t="s">
        <v>45</v>
      </c>
    </row>
    <row r="861" spans="1:8">
      <c r="A861" s="501" t="s">
        <v>651</v>
      </c>
      <c r="B861" s="73"/>
      <c r="C861" s="73"/>
      <c r="D861" s="73"/>
      <c r="E861" s="73"/>
      <c r="F861" s="502"/>
      <c r="G861" s="562">
        <v>0</v>
      </c>
      <c r="H861" s="73" t="s">
        <v>45</v>
      </c>
    </row>
    <row r="862" spans="1:8">
      <c r="A862" s="504" t="s">
        <v>652</v>
      </c>
      <c r="B862" s="505"/>
      <c r="C862" s="505"/>
      <c r="D862" s="505"/>
      <c r="E862" s="505"/>
      <c r="F862" s="506"/>
      <c r="G862" s="563">
        <v>0</v>
      </c>
      <c r="H862" s="73" t="s">
        <v>45</v>
      </c>
    </row>
    <row r="863" spans="1:8" s="133" customFormat="1" ht="21" customHeight="1">
      <c r="A863" s="512" t="s">
        <v>653</v>
      </c>
      <c r="B863" s="513"/>
      <c r="C863" s="513"/>
      <c r="D863" s="513"/>
      <c r="E863" s="513"/>
      <c r="F863" s="514"/>
      <c r="G863" s="515">
        <f>SUM(G861:G862)</f>
        <v>0</v>
      </c>
      <c r="H863" s="509" t="s">
        <v>45</v>
      </c>
    </row>
    <row r="864" spans="1:8" s="133" customFormat="1" ht="21" customHeight="1" thickBot="1">
      <c r="A864" s="516" t="s">
        <v>654</v>
      </c>
      <c r="B864" s="517"/>
      <c r="C864" s="517"/>
      <c r="D864" s="517"/>
      <c r="E864" s="517"/>
      <c r="F864" s="518"/>
      <c r="G864" s="519">
        <f>G860-G863</f>
        <v>0</v>
      </c>
      <c r="H864" s="509" t="s">
        <v>45</v>
      </c>
    </row>
    <row r="865" spans="1:8" ht="15" thickTop="1">
      <c r="A865" s="73"/>
      <c r="B865" s="73"/>
      <c r="C865" s="73"/>
      <c r="D865" s="73"/>
      <c r="E865" s="73"/>
      <c r="F865" s="73"/>
      <c r="G865" s="73"/>
      <c r="H865" s="73"/>
    </row>
    <row r="866" spans="1:8">
      <c r="A866" s="73"/>
      <c r="B866" s="73"/>
      <c r="C866" s="73"/>
      <c r="D866" s="73"/>
      <c r="E866" s="73"/>
      <c r="F866" s="73"/>
      <c r="G866" s="73"/>
      <c r="H866" s="73"/>
    </row>
    <row r="867" spans="1:8">
      <c r="A867" s="733" t="s">
        <v>655</v>
      </c>
      <c r="B867" s="733"/>
      <c r="C867" s="733"/>
      <c r="D867" s="733"/>
      <c r="E867" s="733"/>
      <c r="F867" s="733"/>
      <c r="G867" s="733"/>
      <c r="H867" s="733"/>
    </row>
    <row r="868" spans="1:8">
      <c r="A868" s="73"/>
      <c r="B868" s="73" t="s">
        <v>656</v>
      </c>
      <c r="C868" s="73"/>
      <c r="D868" s="73"/>
      <c r="E868" s="73"/>
      <c r="F868" s="73"/>
      <c r="G868" s="564">
        <v>0</v>
      </c>
      <c r="H868" s="73" t="s">
        <v>45</v>
      </c>
    </row>
    <row r="869" spans="1:8">
      <c r="A869" s="73"/>
      <c r="B869" s="73" t="s">
        <v>657</v>
      </c>
      <c r="C869" s="73"/>
      <c r="D869" s="73"/>
      <c r="E869" s="73"/>
      <c r="F869" s="73"/>
      <c r="G869" s="564">
        <v>0</v>
      </c>
      <c r="H869" s="73" t="s">
        <v>45</v>
      </c>
    </row>
    <row r="870" spans="1:8">
      <c r="A870" s="73"/>
      <c r="B870" s="73"/>
      <c r="C870" s="73"/>
      <c r="D870" s="73"/>
      <c r="E870" s="73"/>
      <c r="F870" s="73"/>
      <c r="G870" s="73"/>
      <c r="H870" s="73"/>
    </row>
    <row r="871" spans="1:8">
      <c r="A871" s="73"/>
      <c r="B871" s="73"/>
      <c r="C871" s="73"/>
      <c r="D871" s="73"/>
      <c r="E871" s="73"/>
      <c r="F871" s="73"/>
      <c r="G871" s="73"/>
      <c r="H871" s="73"/>
    </row>
    <row r="872" spans="1:8">
      <c r="A872" s="733" t="s">
        <v>658</v>
      </c>
      <c r="B872" s="733"/>
      <c r="C872" s="733"/>
      <c r="D872" s="733"/>
      <c r="E872" s="733"/>
      <c r="F872" s="733"/>
      <c r="G872" s="733"/>
      <c r="H872" s="733"/>
    </row>
    <row r="873" spans="1:8" ht="15" thickBot="1">
      <c r="A873" s="734" t="s">
        <v>659</v>
      </c>
      <c r="B873" s="734"/>
      <c r="C873" s="734"/>
      <c r="D873" s="734"/>
      <c r="E873" s="734"/>
      <c r="F873" s="734"/>
      <c r="G873" s="734"/>
      <c r="H873" s="734"/>
    </row>
    <row r="874" spans="1:8" ht="15" thickTop="1">
      <c r="A874" s="497" t="s">
        <v>660</v>
      </c>
      <c r="B874" s="520" t="s">
        <v>661</v>
      </c>
      <c r="C874" s="521" t="s">
        <v>197</v>
      </c>
      <c r="D874" s="521" t="s">
        <v>197</v>
      </c>
      <c r="E874" s="521" t="s">
        <v>197</v>
      </c>
      <c r="F874" s="521" t="s">
        <v>197</v>
      </c>
      <c r="G874" s="521" t="s">
        <v>662</v>
      </c>
      <c r="H874" s="522" t="s">
        <v>663</v>
      </c>
    </row>
    <row r="875" spans="1:8">
      <c r="A875" s="504"/>
      <c r="B875" s="523" t="s">
        <v>216</v>
      </c>
      <c r="C875" s="524" t="s">
        <v>533</v>
      </c>
      <c r="D875" s="524" t="s">
        <v>533</v>
      </c>
      <c r="E875" s="524" t="s">
        <v>533</v>
      </c>
      <c r="F875" s="524" t="s">
        <v>533</v>
      </c>
      <c r="G875" s="523" t="s">
        <v>217</v>
      </c>
      <c r="H875" s="525"/>
    </row>
    <row r="876" spans="1:8">
      <c r="A876" s="501" t="s">
        <v>664</v>
      </c>
      <c r="B876" s="526" t="s">
        <v>535</v>
      </c>
      <c r="C876" s="418">
        <v>0</v>
      </c>
      <c r="D876" s="418">
        <v>0</v>
      </c>
      <c r="E876" s="418">
        <v>0</v>
      </c>
      <c r="F876" s="418">
        <v>0</v>
      </c>
      <c r="G876" s="526" t="s">
        <v>535</v>
      </c>
      <c r="H876" s="530" t="s">
        <v>535</v>
      </c>
    </row>
    <row r="877" spans="1:8">
      <c r="A877" s="501" t="s">
        <v>665</v>
      </c>
      <c r="B877" s="418">
        <v>0</v>
      </c>
      <c r="C877" s="418">
        <v>0</v>
      </c>
      <c r="D877" s="418">
        <v>0</v>
      </c>
      <c r="E877" s="418">
        <v>0</v>
      </c>
      <c r="F877" s="418">
        <v>0</v>
      </c>
      <c r="G877" s="418">
        <v>0</v>
      </c>
      <c r="H877" s="544">
        <f>SUM(B877:G877)</f>
        <v>0</v>
      </c>
    </row>
    <row r="878" spans="1:8">
      <c r="A878" s="501" t="s">
        <v>666</v>
      </c>
      <c r="B878" s="418">
        <v>0</v>
      </c>
      <c r="C878" s="418">
        <v>0</v>
      </c>
      <c r="D878" s="418">
        <v>0</v>
      </c>
      <c r="E878" s="418">
        <v>0</v>
      </c>
      <c r="F878" s="418">
        <v>0</v>
      </c>
      <c r="G878" s="418">
        <v>0</v>
      </c>
      <c r="H878" s="544">
        <f>SUM(B878:G878)</f>
        <v>0</v>
      </c>
    </row>
    <row r="879" spans="1:8">
      <c r="A879" s="504" t="s">
        <v>667</v>
      </c>
      <c r="B879" s="565">
        <v>0</v>
      </c>
      <c r="C879" s="565">
        <v>0</v>
      </c>
      <c r="D879" s="565">
        <v>0</v>
      </c>
      <c r="E879" s="565">
        <v>0</v>
      </c>
      <c r="F879" s="565">
        <v>0</v>
      </c>
      <c r="G879" s="565">
        <v>0</v>
      </c>
      <c r="H879" s="546">
        <f>SUM(B879:G879)</f>
        <v>0</v>
      </c>
    </row>
    <row r="880" spans="1:8" s="133" customFormat="1" ht="21" customHeight="1">
      <c r="A880" s="536" t="s">
        <v>668</v>
      </c>
      <c r="B880" s="566" t="s">
        <v>535</v>
      </c>
      <c r="C880" s="538">
        <f>C876-C877+C878+C879</f>
        <v>0</v>
      </c>
      <c r="D880" s="538">
        <f>D876-D877+D878+D879</f>
        <v>0</v>
      </c>
      <c r="E880" s="538">
        <f>E876-E877+E878+E879</f>
        <v>0</v>
      </c>
      <c r="F880" s="538">
        <f>F876-F877+F878+F879</f>
        <v>0</v>
      </c>
      <c r="G880" s="538">
        <f>-G877+G878+G879</f>
        <v>0</v>
      </c>
      <c r="H880" s="539" t="s">
        <v>535</v>
      </c>
    </row>
    <row r="881" spans="1:8" ht="15" thickBot="1">
      <c r="A881" s="540" t="s">
        <v>669</v>
      </c>
      <c r="B881" s="567">
        <v>0</v>
      </c>
      <c r="C881" s="567">
        <v>0</v>
      </c>
      <c r="D881" s="567">
        <v>0</v>
      </c>
      <c r="E881" s="567">
        <v>0</v>
      </c>
      <c r="F881" s="567">
        <v>0</v>
      </c>
      <c r="G881" s="567">
        <v>0</v>
      </c>
      <c r="H881" s="542">
        <f>SUM(B881:G881)</f>
        <v>0</v>
      </c>
    </row>
    <row r="882" spans="1:8" ht="15" thickTop="1">
      <c r="A882" s="73"/>
      <c r="B882" s="73"/>
      <c r="C882" s="73"/>
      <c r="D882" s="73"/>
      <c r="E882" s="73"/>
      <c r="F882" s="73"/>
      <c r="G882" s="73"/>
      <c r="H882" s="73"/>
    </row>
    <row r="883" spans="1:8">
      <c r="A883" s="73"/>
      <c r="B883" s="73"/>
      <c r="C883" s="73"/>
      <c r="D883" s="73"/>
      <c r="E883" s="73"/>
      <c r="F883" s="73"/>
      <c r="G883" s="73"/>
      <c r="H883" s="73"/>
    </row>
    <row r="884" spans="1:8">
      <c r="A884" s="73"/>
      <c r="B884" s="73"/>
      <c r="C884" s="73"/>
      <c r="D884" s="73"/>
      <c r="E884" s="73"/>
      <c r="F884" s="73"/>
      <c r="G884" s="73"/>
      <c r="H884" s="73"/>
    </row>
    <row r="885" spans="1:8">
      <c r="A885" s="73"/>
      <c r="B885" s="73"/>
      <c r="C885" s="73"/>
      <c r="D885" s="73"/>
      <c r="E885" s="73"/>
      <c r="F885" s="73"/>
      <c r="G885" s="73"/>
      <c r="H885" s="73"/>
    </row>
    <row r="886" spans="1:8">
      <c r="A886" s="73"/>
      <c r="B886" s="73"/>
      <c r="C886" s="73"/>
      <c r="D886" s="73"/>
      <c r="E886" s="73"/>
      <c r="F886" s="73"/>
      <c r="G886" s="73"/>
      <c r="H886" s="73"/>
    </row>
    <row r="887" spans="1:8">
      <c r="A887" s="733" t="s">
        <v>670</v>
      </c>
      <c r="B887" s="733"/>
      <c r="C887" s="733"/>
      <c r="D887" s="733"/>
      <c r="E887" s="733"/>
      <c r="F887" s="733"/>
      <c r="G887" s="733"/>
      <c r="H887" s="733"/>
    </row>
    <row r="888" spans="1:8" ht="15" thickBot="1">
      <c r="A888" s="734" t="s">
        <v>671</v>
      </c>
      <c r="B888" s="734"/>
      <c r="C888" s="734"/>
      <c r="D888" s="734"/>
      <c r="E888" s="734"/>
      <c r="F888" s="734"/>
      <c r="G888" s="734"/>
      <c r="H888" s="734"/>
    </row>
    <row r="889" spans="1:8" ht="15" thickTop="1">
      <c r="A889" s="497" t="s">
        <v>45</v>
      </c>
      <c r="B889" s="520" t="s">
        <v>672</v>
      </c>
      <c r="C889" s="521" t="s">
        <v>197</v>
      </c>
      <c r="D889" s="521" t="s">
        <v>197</v>
      </c>
      <c r="E889" s="521" t="s">
        <v>197</v>
      </c>
      <c r="F889" s="521" t="s">
        <v>197</v>
      </c>
      <c r="G889" s="521" t="s">
        <v>662</v>
      </c>
      <c r="H889" s="522" t="s">
        <v>663</v>
      </c>
    </row>
    <row r="890" spans="1:8">
      <c r="A890" s="504" t="s">
        <v>45</v>
      </c>
      <c r="B890" s="523" t="s">
        <v>216</v>
      </c>
      <c r="C890" s="524" t="s">
        <v>533</v>
      </c>
      <c r="D890" s="524" t="s">
        <v>533</v>
      </c>
      <c r="E890" s="524" t="s">
        <v>533</v>
      </c>
      <c r="F890" s="524" t="s">
        <v>533</v>
      </c>
      <c r="G890" s="523" t="s">
        <v>217</v>
      </c>
      <c r="H890" s="525"/>
    </row>
    <row r="891" spans="1:8">
      <c r="A891" s="501" t="s">
        <v>673</v>
      </c>
      <c r="B891" s="418">
        <v>0</v>
      </c>
      <c r="C891" s="418">
        <v>0</v>
      </c>
      <c r="D891" s="418">
        <v>0</v>
      </c>
      <c r="E891" s="418">
        <v>0</v>
      </c>
      <c r="F891" s="418">
        <v>0</v>
      </c>
      <c r="G891" s="418">
        <v>0</v>
      </c>
      <c r="H891" s="544">
        <f>SUM(B891:G891)</f>
        <v>0</v>
      </c>
    </row>
    <row r="892" spans="1:8">
      <c r="A892" s="504" t="s">
        <v>674</v>
      </c>
      <c r="B892" s="565">
        <v>0</v>
      </c>
      <c r="C892" s="565">
        <v>0</v>
      </c>
      <c r="D892" s="565">
        <v>0</v>
      </c>
      <c r="E892" s="565">
        <v>0</v>
      </c>
      <c r="F892" s="565">
        <v>0</v>
      </c>
      <c r="G892" s="565">
        <v>0</v>
      </c>
      <c r="H892" s="546">
        <f>SUM(B892:G892)</f>
        <v>0</v>
      </c>
    </row>
    <row r="893" spans="1:8" ht="21" customHeight="1">
      <c r="A893" s="536" t="s">
        <v>668</v>
      </c>
      <c r="B893" s="532">
        <f t="shared" ref="B893:G893" si="72">SUM(B891:B892)</f>
        <v>0</v>
      </c>
      <c r="C893" s="532">
        <f t="shared" si="72"/>
        <v>0</v>
      </c>
      <c r="D893" s="532">
        <f t="shared" si="72"/>
        <v>0</v>
      </c>
      <c r="E893" s="532">
        <f t="shared" si="72"/>
        <v>0</v>
      </c>
      <c r="F893" s="532">
        <f t="shared" si="72"/>
        <v>0</v>
      </c>
      <c r="G893" s="532">
        <f t="shared" si="72"/>
        <v>0</v>
      </c>
      <c r="H893" s="547">
        <f>SUM(B893:G893)</f>
        <v>0</v>
      </c>
    </row>
    <row r="894" spans="1:8" ht="15" thickBot="1">
      <c r="A894" s="540" t="s">
        <v>675</v>
      </c>
      <c r="B894" s="567">
        <v>0</v>
      </c>
      <c r="C894" s="567">
        <v>0</v>
      </c>
      <c r="D894" s="567">
        <v>0</v>
      </c>
      <c r="E894" s="567">
        <v>0</v>
      </c>
      <c r="F894" s="567">
        <v>0</v>
      </c>
      <c r="G894" s="548" t="s">
        <v>535</v>
      </c>
      <c r="H894" s="542">
        <f>SUM(B894:G894)</f>
        <v>0</v>
      </c>
    </row>
    <row r="895" spans="1:8" ht="15" thickTop="1">
      <c r="A895" s="73"/>
      <c r="B895" s="73"/>
      <c r="C895" s="73"/>
      <c r="D895" s="73"/>
      <c r="E895" s="73"/>
      <c r="F895" s="73"/>
      <c r="G895" s="73"/>
      <c r="H895" s="73"/>
    </row>
    <row r="896" spans="1:8">
      <c r="A896" s="73"/>
      <c r="B896" s="73"/>
      <c r="C896" s="73"/>
      <c r="D896" s="73"/>
      <c r="E896" s="73"/>
      <c r="F896" s="73"/>
      <c r="G896" s="73"/>
      <c r="H896" s="73"/>
    </row>
    <row r="897" spans="1:8">
      <c r="A897" s="733" t="s">
        <v>676</v>
      </c>
      <c r="B897" s="733"/>
      <c r="C897" s="733"/>
      <c r="D897" s="733"/>
      <c r="E897" s="733"/>
      <c r="F897" s="733"/>
      <c r="G897" s="733"/>
      <c r="H897" s="733"/>
    </row>
    <row r="898" spans="1:8" ht="15" thickBot="1">
      <c r="A898" s="735" t="s">
        <v>677</v>
      </c>
      <c r="B898" s="735"/>
      <c r="C898" s="735"/>
      <c r="D898" s="735"/>
      <c r="E898" s="735"/>
      <c r="F898" s="735"/>
      <c r="G898" s="735"/>
      <c r="H898" s="735"/>
    </row>
    <row r="899" spans="1:8" ht="15" thickTop="1">
      <c r="A899" s="501" t="s">
        <v>45</v>
      </c>
      <c r="B899" s="549" t="s">
        <v>678</v>
      </c>
      <c r="C899" s="521" t="s">
        <v>197</v>
      </c>
      <c r="D899" s="521" t="s">
        <v>197</v>
      </c>
      <c r="E899" s="521" t="s">
        <v>197</v>
      </c>
      <c r="F899" s="521" t="s">
        <v>197</v>
      </c>
      <c r="G899" s="526" t="s">
        <v>662</v>
      </c>
      <c r="H899" s="550" t="s">
        <v>663</v>
      </c>
    </row>
    <row r="900" spans="1:8">
      <c r="A900" s="504" t="s">
        <v>45</v>
      </c>
      <c r="B900" s="523" t="s">
        <v>216</v>
      </c>
      <c r="C900" s="524" t="s">
        <v>533</v>
      </c>
      <c r="D900" s="524" t="s">
        <v>533</v>
      </c>
      <c r="E900" s="524" t="s">
        <v>533</v>
      </c>
      <c r="F900" s="524" t="s">
        <v>533</v>
      </c>
      <c r="G900" s="523" t="s">
        <v>217</v>
      </c>
      <c r="H900" s="525"/>
    </row>
    <row r="901" spans="1:8">
      <c r="A901" s="501" t="s">
        <v>679</v>
      </c>
      <c r="B901" s="418">
        <v>0</v>
      </c>
      <c r="C901" s="418">
        <v>0</v>
      </c>
      <c r="D901" s="418">
        <v>0</v>
      </c>
      <c r="E901" s="418">
        <v>0</v>
      </c>
      <c r="F901" s="418">
        <v>0</v>
      </c>
      <c r="G901" s="418">
        <v>0</v>
      </c>
      <c r="H901" s="544">
        <f>SUM(B901:G901)</f>
        <v>0</v>
      </c>
    </row>
    <row r="902" spans="1:8">
      <c r="A902" s="504" t="s">
        <v>680</v>
      </c>
      <c r="B902" s="565">
        <v>0</v>
      </c>
      <c r="C902" s="565">
        <v>0</v>
      </c>
      <c r="D902" s="565">
        <v>0</v>
      </c>
      <c r="E902" s="565">
        <v>0</v>
      </c>
      <c r="F902" s="565">
        <v>0</v>
      </c>
      <c r="G902" s="565">
        <v>0</v>
      </c>
      <c r="H902" s="546">
        <f>SUM(B902:G902)</f>
        <v>0</v>
      </c>
    </row>
    <row r="903" spans="1:8" s="133" customFormat="1" ht="21" customHeight="1">
      <c r="A903" s="536" t="s">
        <v>668</v>
      </c>
      <c r="B903" s="532">
        <f t="shared" ref="B903:G903" si="73">SUM(B901:B902)</f>
        <v>0</v>
      </c>
      <c r="C903" s="532">
        <f t="shared" si="73"/>
        <v>0</v>
      </c>
      <c r="D903" s="532">
        <f t="shared" si="73"/>
        <v>0</v>
      </c>
      <c r="E903" s="532">
        <f t="shared" si="73"/>
        <v>0</v>
      </c>
      <c r="F903" s="532">
        <f t="shared" si="73"/>
        <v>0</v>
      </c>
      <c r="G903" s="532">
        <f t="shared" si="73"/>
        <v>0</v>
      </c>
      <c r="H903" s="551">
        <f>SUM(B903:G903)</f>
        <v>0</v>
      </c>
    </row>
    <row r="904" spans="1:8" ht="38.25" customHeight="1" thickBot="1">
      <c r="A904" s="552" t="s">
        <v>681</v>
      </c>
      <c r="B904" s="567">
        <v>0</v>
      </c>
      <c r="C904" s="567">
        <v>0</v>
      </c>
      <c r="D904" s="567">
        <v>0</v>
      </c>
      <c r="E904" s="567">
        <v>0</v>
      </c>
      <c r="F904" s="567">
        <v>0</v>
      </c>
      <c r="G904" s="567">
        <v>0</v>
      </c>
      <c r="H904" s="553" t="s">
        <v>535</v>
      </c>
    </row>
    <row r="905" spans="1:8" ht="11.25" customHeight="1" thickTop="1">
      <c r="A905" s="73"/>
      <c r="B905" s="73"/>
      <c r="C905" s="73"/>
      <c r="D905" s="73"/>
      <c r="E905" s="73"/>
      <c r="F905" s="73"/>
      <c r="G905" s="73"/>
      <c r="H905" s="73"/>
    </row>
    <row r="906" spans="1:8">
      <c r="A906" s="73"/>
      <c r="B906" s="73"/>
      <c r="C906" s="73"/>
      <c r="D906" s="73"/>
      <c r="E906" s="73"/>
      <c r="F906" s="73"/>
      <c r="G906" s="73"/>
      <c r="H906" s="73"/>
    </row>
    <row r="907" spans="1:8">
      <c r="A907" s="733" t="s">
        <v>682</v>
      </c>
      <c r="B907" s="733"/>
      <c r="C907" s="733"/>
      <c r="D907" s="733"/>
      <c r="E907" s="733"/>
      <c r="F907" s="733"/>
      <c r="G907" s="733"/>
      <c r="H907" s="495"/>
    </row>
    <row r="908" spans="1:8" ht="15" thickBot="1">
      <c r="A908" s="735" t="s">
        <v>683</v>
      </c>
      <c r="B908" s="735"/>
      <c r="C908" s="735"/>
      <c r="D908" s="735"/>
      <c r="E908" s="735"/>
      <c r="F908" s="735"/>
      <c r="G908" s="735"/>
      <c r="H908" s="496"/>
    </row>
    <row r="909" spans="1:8" ht="15" thickTop="1">
      <c r="A909" s="497"/>
      <c r="B909" s="521" t="s">
        <v>197</v>
      </c>
      <c r="C909" s="521" t="s">
        <v>197</v>
      </c>
      <c r="D909" s="521" t="s">
        <v>197</v>
      </c>
      <c r="E909" s="521" t="s">
        <v>197</v>
      </c>
      <c r="F909" s="521" t="s">
        <v>197</v>
      </c>
      <c r="G909" s="522" t="s">
        <v>662</v>
      </c>
      <c r="H909" s="73"/>
    </row>
    <row r="910" spans="1:8">
      <c r="A910" s="504" t="s">
        <v>45</v>
      </c>
      <c r="B910" s="524" t="s">
        <v>533</v>
      </c>
      <c r="C910" s="524" t="s">
        <v>533</v>
      </c>
      <c r="D910" s="524" t="s">
        <v>533</v>
      </c>
      <c r="E910" s="524" t="s">
        <v>533</v>
      </c>
      <c r="F910" s="524" t="s">
        <v>533</v>
      </c>
      <c r="G910" s="554" t="s">
        <v>217</v>
      </c>
      <c r="H910" s="73"/>
    </row>
    <row r="911" spans="1:8">
      <c r="A911" s="501" t="s">
        <v>684</v>
      </c>
      <c r="B911" s="418">
        <v>0</v>
      </c>
      <c r="C911" s="418">
        <v>0</v>
      </c>
      <c r="D911" s="418">
        <v>0</v>
      </c>
      <c r="E911" s="418">
        <v>0</v>
      </c>
      <c r="F911" s="418">
        <v>0</v>
      </c>
      <c r="G911" s="550" t="s">
        <v>535</v>
      </c>
      <c r="H911" s="73"/>
    </row>
    <row r="912" spans="1:8">
      <c r="A912" s="501" t="s">
        <v>685</v>
      </c>
      <c r="B912" s="418">
        <v>0</v>
      </c>
      <c r="C912" s="418">
        <v>0</v>
      </c>
      <c r="D912" s="418">
        <v>0</v>
      </c>
      <c r="E912" s="418">
        <v>0</v>
      </c>
      <c r="F912" s="418">
        <v>0</v>
      </c>
      <c r="G912" s="568">
        <v>0</v>
      </c>
      <c r="H912" s="73"/>
    </row>
    <row r="913" spans="1:8">
      <c r="A913" s="501" t="s">
        <v>686</v>
      </c>
      <c r="B913" s="418">
        <v>0</v>
      </c>
      <c r="C913" s="418">
        <v>0</v>
      </c>
      <c r="D913" s="418">
        <v>0</v>
      </c>
      <c r="E913" s="418">
        <v>0</v>
      </c>
      <c r="F913" s="418">
        <v>0</v>
      </c>
      <c r="G913" s="568">
        <v>0</v>
      </c>
      <c r="H913" s="73"/>
    </row>
    <row r="914" spans="1:8" s="133" customFormat="1" ht="21" customHeight="1">
      <c r="A914" s="555" t="s">
        <v>668</v>
      </c>
      <c r="B914" s="538">
        <f>SUM(B911:B913)</f>
        <v>0</v>
      </c>
      <c r="C914" s="538">
        <f>SUM(C911:C913)</f>
        <v>0</v>
      </c>
      <c r="D914" s="538">
        <f>SUM(D911:D913)</f>
        <v>0</v>
      </c>
      <c r="E914" s="538">
        <f>SUM(E911:E913)</f>
        <v>0</v>
      </c>
      <c r="F914" s="538">
        <f>SUM(F911:F913)</f>
        <v>0</v>
      </c>
      <c r="G914" s="556">
        <f>SUM(G912:G913)</f>
        <v>0</v>
      </c>
      <c r="H914" s="509"/>
    </row>
    <row r="915" spans="1:8">
      <c r="A915" s="501" t="s">
        <v>687</v>
      </c>
      <c r="B915" s="569">
        <v>0</v>
      </c>
      <c r="C915" s="569">
        <v>0</v>
      </c>
      <c r="D915" s="569">
        <v>0</v>
      </c>
      <c r="E915" s="569">
        <v>0</v>
      </c>
      <c r="F915" s="569">
        <v>0</v>
      </c>
      <c r="G915" s="568">
        <v>0</v>
      </c>
      <c r="H915" s="73"/>
    </row>
    <row r="916" spans="1:8">
      <c r="A916" s="501" t="s">
        <v>688</v>
      </c>
      <c r="B916" s="418">
        <v>0</v>
      </c>
      <c r="C916" s="418">
        <v>0</v>
      </c>
      <c r="D916" s="418">
        <v>0</v>
      </c>
      <c r="E916" s="418">
        <v>0</v>
      </c>
      <c r="F916" s="418">
        <v>0</v>
      </c>
      <c r="G916" s="568">
        <v>0</v>
      </c>
      <c r="H916" s="73"/>
    </row>
    <row r="917" spans="1:8" s="133" customFormat="1" ht="21" customHeight="1">
      <c r="A917" s="555" t="s">
        <v>689</v>
      </c>
      <c r="B917" s="558">
        <f t="shared" ref="B917:G917" si="74">B914-B915-B916</f>
        <v>0</v>
      </c>
      <c r="C917" s="558">
        <f t="shared" si="74"/>
        <v>0</v>
      </c>
      <c r="D917" s="558">
        <f t="shared" si="74"/>
        <v>0</v>
      </c>
      <c r="E917" s="558">
        <f t="shared" si="74"/>
        <v>0</v>
      </c>
      <c r="F917" s="558">
        <f t="shared" si="74"/>
        <v>0</v>
      </c>
      <c r="G917" s="556">
        <f t="shared" si="74"/>
        <v>0</v>
      </c>
      <c r="H917" s="509"/>
    </row>
    <row r="918" spans="1:8">
      <c r="A918" s="501" t="s">
        <v>690</v>
      </c>
      <c r="B918" s="418">
        <v>0</v>
      </c>
      <c r="C918" s="418">
        <v>0</v>
      </c>
      <c r="D918" s="418">
        <v>0</v>
      </c>
      <c r="E918" s="418">
        <v>0</v>
      </c>
      <c r="F918" s="418">
        <v>0</v>
      </c>
      <c r="G918" s="568">
        <v>0</v>
      </c>
      <c r="H918" s="73"/>
    </row>
    <row r="919" spans="1:8">
      <c r="A919" s="501" t="s">
        <v>691</v>
      </c>
      <c r="B919" s="543" t="e">
        <f t="shared" ref="B919:G919" si="75">B917/B918</f>
        <v>#DIV/0!</v>
      </c>
      <c r="C919" s="543" t="e">
        <f t="shared" si="75"/>
        <v>#DIV/0!</v>
      </c>
      <c r="D919" s="543" t="e">
        <f t="shared" si="75"/>
        <v>#DIV/0!</v>
      </c>
      <c r="E919" s="543" t="e">
        <f t="shared" si="75"/>
        <v>#DIV/0!</v>
      </c>
      <c r="F919" s="543" t="e">
        <f t="shared" si="75"/>
        <v>#DIV/0!</v>
      </c>
      <c r="G919" s="544" t="e">
        <f t="shared" si="75"/>
        <v>#DIV/0!</v>
      </c>
      <c r="H919" s="73"/>
    </row>
    <row r="920" spans="1:8">
      <c r="A920" s="501" t="s">
        <v>692</v>
      </c>
      <c r="B920" s="418">
        <v>0</v>
      </c>
      <c r="C920" s="418">
        <v>0</v>
      </c>
      <c r="D920" s="418">
        <v>0</v>
      </c>
      <c r="E920" s="418">
        <v>0</v>
      </c>
      <c r="F920" s="418">
        <v>0</v>
      </c>
      <c r="G920" s="568">
        <v>0</v>
      </c>
      <c r="H920" s="73"/>
    </row>
    <row r="921" spans="1:8" ht="15" thickBot="1">
      <c r="A921" s="540" t="s">
        <v>693</v>
      </c>
      <c r="B921" s="559" t="e">
        <f t="shared" ref="B921:G921" si="76">B917/B920</f>
        <v>#DIV/0!</v>
      </c>
      <c r="C921" s="559" t="e">
        <f t="shared" si="76"/>
        <v>#DIV/0!</v>
      </c>
      <c r="D921" s="559" t="e">
        <f t="shared" si="76"/>
        <v>#DIV/0!</v>
      </c>
      <c r="E921" s="559" t="e">
        <f t="shared" si="76"/>
        <v>#DIV/0!</v>
      </c>
      <c r="F921" s="559" t="e">
        <f t="shared" si="76"/>
        <v>#DIV/0!</v>
      </c>
      <c r="G921" s="560" t="e">
        <f t="shared" si="76"/>
        <v>#DIV/0!</v>
      </c>
      <c r="H921" s="73"/>
    </row>
    <row r="922" spans="1:8" ht="15" thickTop="1"/>
    <row r="925" spans="1:8">
      <c r="A925" s="492" t="s">
        <v>638</v>
      </c>
      <c r="B925" s="732" t="s">
        <v>639</v>
      </c>
      <c r="C925" s="732"/>
      <c r="D925" s="732"/>
      <c r="E925" s="732"/>
      <c r="F925" s="732"/>
      <c r="G925" s="732"/>
      <c r="H925" s="732"/>
    </row>
    <row r="926" spans="1:8">
      <c r="A926" s="492" t="s">
        <v>640</v>
      </c>
      <c r="B926" s="493" t="s">
        <v>695</v>
      </c>
      <c r="E926" s="73" t="s">
        <v>45</v>
      </c>
      <c r="F926" s="427" t="s">
        <v>128</v>
      </c>
      <c r="G926" s="493" t="s">
        <v>695</v>
      </c>
      <c r="H926" s="73" t="s">
        <v>45</v>
      </c>
    </row>
    <row r="927" spans="1:8" ht="18" customHeight="1">
      <c r="A927" s="317" t="s">
        <v>642</v>
      </c>
      <c r="B927" s="73"/>
      <c r="C927" s="73"/>
      <c r="D927" s="73"/>
      <c r="E927" s="73"/>
      <c r="F927" s="73"/>
      <c r="G927" s="73"/>
      <c r="H927" s="73"/>
    </row>
    <row r="928" spans="1:8" ht="12.75" customHeight="1">
      <c r="A928" s="317"/>
      <c r="B928" s="73"/>
      <c r="C928" s="73"/>
      <c r="D928" s="73"/>
      <c r="E928" s="73"/>
      <c r="F928" s="73"/>
      <c r="G928" s="73"/>
      <c r="H928" s="73"/>
    </row>
    <row r="929" spans="1:8" ht="12" customHeight="1">
      <c r="A929" s="131" t="s">
        <v>643</v>
      </c>
      <c r="B929" s="570" t="s">
        <v>547</v>
      </c>
      <c r="C929" s="73"/>
      <c r="D929" s="73"/>
      <c r="E929" s="73"/>
      <c r="F929" s="73"/>
      <c r="G929" s="73"/>
      <c r="H929" s="73"/>
    </row>
    <row r="930" spans="1:8" ht="12" customHeight="1">
      <c r="A930" s="492"/>
      <c r="B930" s="493"/>
      <c r="C930" s="73"/>
      <c r="D930" s="73"/>
      <c r="E930" s="73"/>
      <c r="F930" s="73"/>
      <c r="G930" s="73"/>
      <c r="H930" s="73"/>
    </row>
    <row r="931" spans="1:8" ht="21" customHeight="1">
      <c r="A931" s="733" t="s">
        <v>644</v>
      </c>
      <c r="B931" s="733"/>
      <c r="C931" s="733"/>
      <c r="D931" s="733"/>
      <c r="E931" s="733"/>
      <c r="F931" s="733"/>
      <c r="G931" s="733"/>
      <c r="H931" s="495"/>
    </row>
    <row r="932" spans="1:8" ht="15" thickBot="1">
      <c r="A932" s="734" t="s">
        <v>645</v>
      </c>
      <c r="B932" s="734"/>
      <c r="C932" s="734"/>
      <c r="D932" s="734"/>
      <c r="E932" s="734"/>
      <c r="F932" s="734"/>
      <c r="G932" s="734"/>
      <c r="H932" s="496"/>
    </row>
    <row r="933" spans="1:8" ht="15" thickTop="1">
      <c r="A933" s="497" t="s">
        <v>646</v>
      </c>
      <c r="B933" s="498"/>
      <c r="C933" s="498"/>
      <c r="D933" s="498"/>
      <c r="E933" s="498"/>
      <c r="F933" s="499"/>
      <c r="G933" s="561">
        <v>0</v>
      </c>
      <c r="H933" s="73" t="s">
        <v>45</v>
      </c>
    </row>
    <row r="934" spans="1:8">
      <c r="A934" s="501" t="s">
        <v>647</v>
      </c>
      <c r="B934" s="73"/>
      <c r="C934" s="73"/>
      <c r="D934" s="73"/>
      <c r="E934" s="73"/>
      <c r="F934" s="502"/>
      <c r="G934" s="562">
        <v>0</v>
      </c>
      <c r="H934" s="73" t="s">
        <v>45</v>
      </c>
    </row>
    <row r="935" spans="1:8">
      <c r="A935" s="501" t="s">
        <v>648</v>
      </c>
      <c r="B935" s="73"/>
      <c r="C935" s="73"/>
      <c r="D935" s="73"/>
      <c r="E935" s="73"/>
      <c r="F935" s="502"/>
      <c r="G935" s="562">
        <v>0</v>
      </c>
      <c r="H935" s="73" t="s">
        <v>45</v>
      </c>
    </row>
    <row r="936" spans="1:8">
      <c r="A936" s="504" t="s">
        <v>649</v>
      </c>
      <c r="B936" s="505"/>
      <c r="C936" s="505"/>
      <c r="D936" s="505"/>
      <c r="E936" s="505"/>
      <c r="F936" s="506"/>
      <c r="G936" s="563">
        <v>0</v>
      </c>
      <c r="H936" s="73" t="s">
        <v>45</v>
      </c>
    </row>
    <row r="937" spans="1:8" s="133" customFormat="1" ht="21" customHeight="1">
      <c r="A937" s="508" t="s">
        <v>650</v>
      </c>
      <c r="B937" s="509"/>
      <c r="C937" s="509"/>
      <c r="D937" s="509"/>
      <c r="E937" s="509"/>
      <c r="F937" s="510"/>
      <c r="G937" s="511">
        <f>SUM(G933:G936)</f>
        <v>0</v>
      </c>
      <c r="H937" s="509" t="s">
        <v>45</v>
      </c>
    </row>
    <row r="938" spans="1:8">
      <c r="A938" s="501" t="s">
        <v>651</v>
      </c>
      <c r="B938" s="73"/>
      <c r="C938" s="73"/>
      <c r="D938" s="73"/>
      <c r="E938" s="73"/>
      <c r="F938" s="502"/>
      <c r="G938" s="562">
        <v>0</v>
      </c>
      <c r="H938" s="73" t="s">
        <v>45</v>
      </c>
    </row>
    <row r="939" spans="1:8">
      <c r="A939" s="504" t="s">
        <v>652</v>
      </c>
      <c r="B939" s="505"/>
      <c r="C939" s="505"/>
      <c r="D939" s="505"/>
      <c r="E939" s="505"/>
      <c r="F939" s="506"/>
      <c r="G939" s="563">
        <v>0</v>
      </c>
      <c r="H939" s="73" t="s">
        <v>45</v>
      </c>
    </row>
    <row r="940" spans="1:8" s="133" customFormat="1" ht="21" customHeight="1">
      <c r="A940" s="512" t="s">
        <v>653</v>
      </c>
      <c r="B940" s="513"/>
      <c r="C940" s="513"/>
      <c r="D940" s="513"/>
      <c r="E940" s="513"/>
      <c r="F940" s="514"/>
      <c r="G940" s="515">
        <f>SUM(G938:G939)</f>
        <v>0</v>
      </c>
      <c r="H940" s="509" t="s">
        <v>45</v>
      </c>
    </row>
    <row r="941" spans="1:8" s="133" customFormat="1" ht="21" customHeight="1" thickBot="1">
      <c r="A941" s="516" t="s">
        <v>654</v>
      </c>
      <c r="B941" s="517"/>
      <c r="C941" s="517"/>
      <c r="D941" s="517"/>
      <c r="E941" s="517"/>
      <c r="F941" s="518"/>
      <c r="G941" s="519">
        <f>G937-G940</f>
        <v>0</v>
      </c>
      <c r="H941" s="509" t="s">
        <v>45</v>
      </c>
    </row>
    <row r="942" spans="1:8" ht="15" thickTop="1">
      <c r="A942" s="73"/>
      <c r="B942" s="73"/>
      <c r="C942" s="73"/>
      <c r="D942" s="73"/>
      <c r="E942" s="73"/>
      <c r="F942" s="73"/>
      <c r="G942" s="73"/>
      <c r="H942" s="73"/>
    </row>
    <row r="943" spans="1:8">
      <c r="A943" s="73"/>
      <c r="B943" s="73"/>
      <c r="C943" s="73"/>
      <c r="D943" s="73"/>
      <c r="E943" s="73"/>
      <c r="F943" s="73"/>
      <c r="G943" s="73"/>
      <c r="H943" s="73"/>
    </row>
    <row r="944" spans="1:8">
      <c r="A944" s="733" t="s">
        <v>655</v>
      </c>
      <c r="B944" s="733"/>
      <c r="C944" s="733"/>
      <c r="D944" s="733"/>
      <c r="E944" s="733"/>
      <c r="F944" s="733"/>
      <c r="G944" s="733"/>
      <c r="H944" s="733"/>
    </row>
    <row r="945" spans="1:8">
      <c r="A945" s="73"/>
      <c r="B945" s="73" t="s">
        <v>656</v>
      </c>
      <c r="C945" s="73"/>
      <c r="D945" s="73"/>
      <c r="E945" s="73"/>
      <c r="F945" s="73"/>
      <c r="G945" s="564">
        <v>0</v>
      </c>
      <c r="H945" s="73" t="s">
        <v>45</v>
      </c>
    </row>
    <row r="946" spans="1:8">
      <c r="A946" s="73"/>
      <c r="B946" s="73" t="s">
        <v>657</v>
      </c>
      <c r="C946" s="73"/>
      <c r="D946" s="73"/>
      <c r="E946" s="73"/>
      <c r="F946" s="73"/>
      <c r="G946" s="564">
        <v>0</v>
      </c>
      <c r="H946" s="73" t="s">
        <v>45</v>
      </c>
    </row>
    <row r="947" spans="1:8">
      <c r="A947" s="73"/>
      <c r="B947" s="73"/>
      <c r="C947" s="73"/>
      <c r="D947" s="73"/>
      <c r="E947" s="73"/>
      <c r="F947" s="73"/>
      <c r="G947" s="73"/>
      <c r="H947" s="73"/>
    </row>
    <row r="948" spans="1:8">
      <c r="A948" s="73"/>
      <c r="B948" s="73"/>
      <c r="C948" s="73"/>
      <c r="D948" s="73"/>
      <c r="E948" s="73"/>
      <c r="F948" s="73"/>
      <c r="G948" s="73"/>
      <c r="H948" s="73"/>
    </row>
    <row r="949" spans="1:8">
      <c r="A949" s="733" t="s">
        <v>658</v>
      </c>
      <c r="B949" s="733"/>
      <c r="C949" s="733"/>
      <c r="D949" s="733"/>
      <c r="E949" s="733"/>
      <c r="F949" s="733"/>
      <c r="G949" s="733"/>
      <c r="H949" s="733"/>
    </row>
    <row r="950" spans="1:8" ht="15" thickBot="1">
      <c r="A950" s="734" t="s">
        <v>659</v>
      </c>
      <c r="B950" s="734"/>
      <c r="C950" s="734"/>
      <c r="D950" s="734"/>
      <c r="E950" s="734"/>
      <c r="F950" s="734"/>
      <c r="G950" s="734"/>
      <c r="H950" s="734"/>
    </row>
    <row r="951" spans="1:8" ht="15" thickTop="1">
      <c r="A951" s="497" t="s">
        <v>660</v>
      </c>
      <c r="B951" s="520" t="s">
        <v>661</v>
      </c>
      <c r="C951" s="521" t="s">
        <v>197</v>
      </c>
      <c r="D951" s="521" t="s">
        <v>197</v>
      </c>
      <c r="E951" s="521" t="s">
        <v>197</v>
      </c>
      <c r="F951" s="521" t="s">
        <v>197</v>
      </c>
      <c r="G951" s="521" t="s">
        <v>662</v>
      </c>
      <c r="H951" s="522" t="s">
        <v>663</v>
      </c>
    </row>
    <row r="952" spans="1:8">
      <c r="A952" s="504"/>
      <c r="B952" s="523" t="s">
        <v>216</v>
      </c>
      <c r="C952" s="524" t="s">
        <v>533</v>
      </c>
      <c r="D952" s="524" t="s">
        <v>533</v>
      </c>
      <c r="E952" s="524" t="s">
        <v>533</v>
      </c>
      <c r="F952" s="524" t="s">
        <v>533</v>
      </c>
      <c r="G952" s="523" t="s">
        <v>217</v>
      </c>
      <c r="H952" s="525"/>
    </row>
    <row r="953" spans="1:8">
      <c r="A953" s="501" t="s">
        <v>664</v>
      </c>
      <c r="B953" s="526" t="s">
        <v>535</v>
      </c>
      <c r="C953" s="418">
        <v>0</v>
      </c>
      <c r="D953" s="418">
        <v>0</v>
      </c>
      <c r="E953" s="418">
        <v>0</v>
      </c>
      <c r="F953" s="418">
        <v>0</v>
      </c>
      <c r="G953" s="526" t="s">
        <v>535</v>
      </c>
      <c r="H953" s="530" t="s">
        <v>535</v>
      </c>
    </row>
    <row r="954" spans="1:8">
      <c r="A954" s="501" t="s">
        <v>665</v>
      </c>
      <c r="B954" s="418">
        <v>0</v>
      </c>
      <c r="C954" s="418">
        <v>0</v>
      </c>
      <c r="D954" s="418">
        <v>0</v>
      </c>
      <c r="E954" s="418">
        <v>0</v>
      </c>
      <c r="F954" s="418">
        <v>0</v>
      </c>
      <c r="G954" s="418">
        <v>0</v>
      </c>
      <c r="H954" s="544">
        <f>SUM(B954:G954)</f>
        <v>0</v>
      </c>
    </row>
    <row r="955" spans="1:8">
      <c r="A955" s="501" t="s">
        <v>666</v>
      </c>
      <c r="B955" s="418">
        <v>0</v>
      </c>
      <c r="C955" s="418">
        <v>0</v>
      </c>
      <c r="D955" s="418">
        <v>0</v>
      </c>
      <c r="E955" s="418">
        <v>0</v>
      </c>
      <c r="F955" s="418">
        <v>0</v>
      </c>
      <c r="G955" s="418">
        <v>0</v>
      </c>
      <c r="H955" s="544">
        <f>SUM(B955:G955)</f>
        <v>0</v>
      </c>
    </row>
    <row r="956" spans="1:8">
      <c r="A956" s="504" t="s">
        <v>667</v>
      </c>
      <c r="B956" s="565">
        <v>0</v>
      </c>
      <c r="C956" s="565">
        <v>0</v>
      </c>
      <c r="D956" s="565">
        <v>0</v>
      </c>
      <c r="E956" s="565">
        <v>0</v>
      </c>
      <c r="F956" s="565">
        <v>0</v>
      </c>
      <c r="G956" s="565">
        <v>0</v>
      </c>
      <c r="H956" s="546">
        <f>SUM(B956:G956)</f>
        <v>0</v>
      </c>
    </row>
    <row r="957" spans="1:8" s="133" customFormat="1" ht="21" customHeight="1">
      <c r="A957" s="536" t="s">
        <v>668</v>
      </c>
      <c r="B957" s="566" t="s">
        <v>535</v>
      </c>
      <c r="C957" s="538">
        <f>C953-C954+C955+C956</f>
        <v>0</v>
      </c>
      <c r="D957" s="538">
        <f>D953-D954+D955+D956</f>
        <v>0</v>
      </c>
      <c r="E957" s="538">
        <f>E953-E954+E955+E956</f>
        <v>0</v>
      </c>
      <c r="F957" s="538">
        <f>F953-F954+F955+F956</f>
        <v>0</v>
      </c>
      <c r="G957" s="538">
        <f>-G954+G955+G956</f>
        <v>0</v>
      </c>
      <c r="H957" s="539" t="s">
        <v>535</v>
      </c>
    </row>
    <row r="958" spans="1:8" ht="15" thickBot="1">
      <c r="A958" s="540" t="s">
        <v>669</v>
      </c>
      <c r="B958" s="567">
        <v>0</v>
      </c>
      <c r="C958" s="567">
        <v>0</v>
      </c>
      <c r="D958" s="567">
        <v>0</v>
      </c>
      <c r="E958" s="567">
        <v>0</v>
      </c>
      <c r="F958" s="567">
        <v>0</v>
      </c>
      <c r="G958" s="567">
        <v>0</v>
      </c>
      <c r="H958" s="542">
        <f>SUM(B958:G958)</f>
        <v>0</v>
      </c>
    </row>
    <row r="959" spans="1:8" ht="15" thickTop="1">
      <c r="A959" s="73"/>
      <c r="B959" s="73"/>
      <c r="C959" s="73"/>
      <c r="D959" s="73"/>
      <c r="E959" s="73"/>
      <c r="F959" s="73"/>
      <c r="G959" s="73"/>
      <c r="H959" s="73"/>
    </row>
    <row r="960" spans="1:8">
      <c r="A960" s="73"/>
      <c r="B960" s="73"/>
      <c r="C960" s="73"/>
      <c r="D960" s="73"/>
      <c r="E960" s="73"/>
      <c r="F960" s="73"/>
      <c r="G960" s="73"/>
      <c r="H960" s="73"/>
    </row>
    <row r="961" spans="1:8">
      <c r="A961" s="73"/>
      <c r="B961" s="73"/>
      <c r="C961" s="73"/>
      <c r="D961" s="73"/>
      <c r="E961" s="73"/>
      <c r="F961" s="73"/>
      <c r="G961" s="73"/>
      <c r="H961" s="73"/>
    </row>
    <row r="962" spans="1:8">
      <c r="A962" s="73"/>
      <c r="B962" s="73"/>
      <c r="C962" s="73"/>
      <c r="D962" s="73"/>
      <c r="E962" s="73"/>
      <c r="F962" s="73"/>
      <c r="G962" s="73"/>
      <c r="H962" s="73"/>
    </row>
    <row r="963" spans="1:8">
      <c r="A963" s="73"/>
      <c r="B963" s="73"/>
      <c r="C963" s="73"/>
      <c r="D963" s="73"/>
      <c r="E963" s="73"/>
      <c r="F963" s="73"/>
      <c r="G963" s="73"/>
      <c r="H963" s="73"/>
    </row>
    <row r="964" spans="1:8">
      <c r="A964" s="733" t="s">
        <v>670</v>
      </c>
      <c r="B964" s="733"/>
      <c r="C964" s="733"/>
      <c r="D964" s="733"/>
      <c r="E964" s="733"/>
      <c r="F964" s="733"/>
      <c r="G964" s="733"/>
      <c r="H964" s="733"/>
    </row>
    <row r="965" spans="1:8" ht="15" thickBot="1">
      <c r="A965" s="734" t="s">
        <v>671</v>
      </c>
      <c r="B965" s="734"/>
      <c r="C965" s="734"/>
      <c r="D965" s="734"/>
      <c r="E965" s="734"/>
      <c r="F965" s="734"/>
      <c r="G965" s="734"/>
      <c r="H965" s="734"/>
    </row>
    <row r="966" spans="1:8" ht="15" thickTop="1">
      <c r="A966" s="497" t="s">
        <v>45</v>
      </c>
      <c r="B966" s="520" t="s">
        <v>672</v>
      </c>
      <c r="C966" s="521" t="s">
        <v>197</v>
      </c>
      <c r="D966" s="521" t="s">
        <v>197</v>
      </c>
      <c r="E966" s="521" t="s">
        <v>197</v>
      </c>
      <c r="F966" s="521" t="s">
        <v>197</v>
      </c>
      <c r="G966" s="521" t="s">
        <v>662</v>
      </c>
      <c r="H966" s="522" t="s">
        <v>663</v>
      </c>
    </row>
    <row r="967" spans="1:8">
      <c r="A967" s="504" t="s">
        <v>45</v>
      </c>
      <c r="B967" s="523" t="s">
        <v>216</v>
      </c>
      <c r="C967" s="524" t="s">
        <v>533</v>
      </c>
      <c r="D967" s="524" t="s">
        <v>533</v>
      </c>
      <c r="E967" s="524" t="s">
        <v>533</v>
      </c>
      <c r="F967" s="524" t="s">
        <v>533</v>
      </c>
      <c r="G967" s="523" t="s">
        <v>217</v>
      </c>
      <c r="H967" s="525"/>
    </row>
    <row r="968" spans="1:8">
      <c r="A968" s="501" t="s">
        <v>673</v>
      </c>
      <c r="B968" s="418">
        <v>0</v>
      </c>
      <c r="C968" s="418">
        <v>0</v>
      </c>
      <c r="D968" s="418">
        <v>0</v>
      </c>
      <c r="E968" s="418">
        <v>0</v>
      </c>
      <c r="F968" s="418">
        <v>0</v>
      </c>
      <c r="G968" s="418">
        <v>0</v>
      </c>
      <c r="H968" s="544">
        <f>SUM(B968:G968)</f>
        <v>0</v>
      </c>
    </row>
    <row r="969" spans="1:8">
      <c r="A969" s="504" t="s">
        <v>674</v>
      </c>
      <c r="B969" s="565">
        <v>0</v>
      </c>
      <c r="C969" s="565">
        <v>0</v>
      </c>
      <c r="D969" s="565">
        <v>0</v>
      </c>
      <c r="E969" s="565">
        <v>0</v>
      </c>
      <c r="F969" s="565">
        <v>0</v>
      </c>
      <c r="G969" s="565">
        <v>0</v>
      </c>
      <c r="H969" s="546">
        <f>SUM(B969:G969)</f>
        <v>0</v>
      </c>
    </row>
    <row r="970" spans="1:8" ht="21" customHeight="1">
      <c r="A970" s="536" t="s">
        <v>668</v>
      </c>
      <c r="B970" s="532">
        <f t="shared" ref="B970:G970" si="77">SUM(B968:B969)</f>
        <v>0</v>
      </c>
      <c r="C970" s="532">
        <f t="shared" si="77"/>
        <v>0</v>
      </c>
      <c r="D970" s="532">
        <f t="shared" si="77"/>
        <v>0</v>
      </c>
      <c r="E970" s="532">
        <f t="shared" si="77"/>
        <v>0</v>
      </c>
      <c r="F970" s="532">
        <f t="shared" si="77"/>
        <v>0</v>
      </c>
      <c r="G970" s="532">
        <f t="shared" si="77"/>
        <v>0</v>
      </c>
      <c r="H970" s="547">
        <f>SUM(B970:G970)</f>
        <v>0</v>
      </c>
    </row>
    <row r="971" spans="1:8" ht="15" thickBot="1">
      <c r="A971" s="540" t="s">
        <v>675</v>
      </c>
      <c r="B971" s="567">
        <v>0</v>
      </c>
      <c r="C971" s="567">
        <v>0</v>
      </c>
      <c r="D971" s="567">
        <v>0</v>
      </c>
      <c r="E971" s="567">
        <v>0</v>
      </c>
      <c r="F971" s="567">
        <v>0</v>
      </c>
      <c r="G971" s="548" t="s">
        <v>535</v>
      </c>
      <c r="H971" s="542">
        <f>SUM(B971:G971)</f>
        <v>0</v>
      </c>
    </row>
    <row r="972" spans="1:8" ht="15" thickTop="1">
      <c r="A972" s="73"/>
      <c r="B972" s="73"/>
      <c r="C972" s="73"/>
      <c r="D972" s="73"/>
      <c r="E972" s="73"/>
      <c r="F972" s="73"/>
      <c r="G972" s="73"/>
      <c r="H972" s="73"/>
    </row>
    <row r="973" spans="1:8">
      <c r="A973" s="73"/>
      <c r="B973" s="73"/>
      <c r="C973" s="73"/>
      <c r="D973" s="73"/>
      <c r="E973" s="73"/>
      <c r="F973" s="73"/>
      <c r="G973" s="73"/>
      <c r="H973" s="73"/>
    </row>
    <row r="974" spans="1:8">
      <c r="A974" s="733" t="s">
        <v>676</v>
      </c>
      <c r="B974" s="733"/>
      <c r="C974" s="733"/>
      <c r="D974" s="733"/>
      <c r="E974" s="733"/>
      <c r="F974" s="733"/>
      <c r="G974" s="733"/>
      <c r="H974" s="733"/>
    </row>
    <row r="975" spans="1:8" ht="15" thickBot="1">
      <c r="A975" s="735" t="s">
        <v>677</v>
      </c>
      <c r="B975" s="735"/>
      <c r="C975" s="735"/>
      <c r="D975" s="735"/>
      <c r="E975" s="735"/>
      <c r="F975" s="735"/>
      <c r="G975" s="735"/>
      <c r="H975" s="735"/>
    </row>
    <row r="976" spans="1:8" ht="15" thickTop="1">
      <c r="A976" s="501" t="s">
        <v>45</v>
      </c>
      <c r="B976" s="549" t="s">
        <v>678</v>
      </c>
      <c r="C976" s="521" t="s">
        <v>197</v>
      </c>
      <c r="D976" s="521" t="s">
        <v>197</v>
      </c>
      <c r="E976" s="521" t="s">
        <v>197</v>
      </c>
      <c r="F976" s="521" t="s">
        <v>197</v>
      </c>
      <c r="G976" s="526" t="s">
        <v>662</v>
      </c>
      <c r="H976" s="550" t="s">
        <v>663</v>
      </c>
    </row>
    <row r="977" spans="1:8">
      <c r="A977" s="504" t="s">
        <v>45</v>
      </c>
      <c r="B977" s="523" t="s">
        <v>216</v>
      </c>
      <c r="C977" s="524" t="s">
        <v>533</v>
      </c>
      <c r="D977" s="524" t="s">
        <v>533</v>
      </c>
      <c r="E977" s="524" t="s">
        <v>533</v>
      </c>
      <c r="F977" s="524" t="s">
        <v>533</v>
      </c>
      <c r="G977" s="523" t="s">
        <v>217</v>
      </c>
      <c r="H977" s="525"/>
    </row>
    <row r="978" spans="1:8">
      <c r="A978" s="501" t="s">
        <v>679</v>
      </c>
      <c r="B978" s="418">
        <v>0</v>
      </c>
      <c r="C978" s="418">
        <v>0</v>
      </c>
      <c r="D978" s="418">
        <v>0</v>
      </c>
      <c r="E978" s="418">
        <v>0</v>
      </c>
      <c r="F978" s="418">
        <v>0</v>
      </c>
      <c r="G978" s="418">
        <v>0</v>
      </c>
      <c r="H978" s="544">
        <f>SUM(B978:G978)</f>
        <v>0</v>
      </c>
    </row>
    <row r="979" spans="1:8">
      <c r="A979" s="504" t="s">
        <v>680</v>
      </c>
      <c r="B979" s="565">
        <v>0</v>
      </c>
      <c r="C979" s="565">
        <v>0</v>
      </c>
      <c r="D979" s="565">
        <v>0</v>
      </c>
      <c r="E979" s="565">
        <v>0</v>
      </c>
      <c r="F979" s="565">
        <v>0</v>
      </c>
      <c r="G979" s="565">
        <v>0</v>
      </c>
      <c r="H979" s="546">
        <f>SUM(B979:G979)</f>
        <v>0</v>
      </c>
    </row>
    <row r="980" spans="1:8" s="133" customFormat="1" ht="21" customHeight="1">
      <c r="A980" s="536" t="s">
        <v>668</v>
      </c>
      <c r="B980" s="532">
        <f t="shared" ref="B980:G980" si="78">SUM(B978:B979)</f>
        <v>0</v>
      </c>
      <c r="C980" s="532">
        <f t="shared" si="78"/>
        <v>0</v>
      </c>
      <c r="D980" s="532">
        <f t="shared" si="78"/>
        <v>0</v>
      </c>
      <c r="E980" s="532">
        <f t="shared" si="78"/>
        <v>0</v>
      </c>
      <c r="F980" s="532">
        <f t="shared" si="78"/>
        <v>0</v>
      </c>
      <c r="G980" s="532">
        <f t="shared" si="78"/>
        <v>0</v>
      </c>
      <c r="H980" s="551">
        <f>SUM(B980:G980)</f>
        <v>0</v>
      </c>
    </row>
    <row r="981" spans="1:8" ht="38.25" customHeight="1" thickBot="1">
      <c r="A981" s="552" t="s">
        <v>681</v>
      </c>
      <c r="B981" s="567">
        <v>0</v>
      </c>
      <c r="C981" s="567">
        <v>0</v>
      </c>
      <c r="D981" s="567">
        <v>0</v>
      </c>
      <c r="E981" s="567">
        <v>0</v>
      </c>
      <c r="F981" s="567">
        <v>0</v>
      </c>
      <c r="G981" s="567">
        <v>0</v>
      </c>
      <c r="H981" s="553" t="s">
        <v>535</v>
      </c>
    </row>
    <row r="982" spans="1:8" ht="11.25" customHeight="1" thickTop="1">
      <c r="A982" s="73"/>
      <c r="B982" s="73"/>
      <c r="C982" s="73"/>
      <c r="D982" s="73"/>
      <c r="E982" s="73"/>
      <c r="F982" s="73"/>
      <c r="G982" s="73"/>
      <c r="H982" s="73"/>
    </row>
    <row r="983" spans="1:8">
      <c r="A983" s="73"/>
      <c r="B983" s="73"/>
      <c r="C983" s="73"/>
      <c r="D983" s="73"/>
      <c r="E983" s="73"/>
      <c r="F983" s="73"/>
      <c r="G983" s="73"/>
      <c r="H983" s="73"/>
    </row>
    <row r="984" spans="1:8">
      <c r="A984" s="733" t="s">
        <v>682</v>
      </c>
      <c r="B984" s="733"/>
      <c r="C984" s="733"/>
      <c r="D984" s="733"/>
      <c r="E984" s="733"/>
      <c r="F984" s="733"/>
      <c r="G984" s="733"/>
      <c r="H984" s="495"/>
    </row>
    <row r="985" spans="1:8" ht="15" thickBot="1">
      <c r="A985" s="735" t="s">
        <v>683</v>
      </c>
      <c r="B985" s="735"/>
      <c r="C985" s="735"/>
      <c r="D985" s="735"/>
      <c r="E985" s="735"/>
      <c r="F985" s="735"/>
      <c r="G985" s="735"/>
      <c r="H985" s="496"/>
    </row>
    <row r="986" spans="1:8" ht="15" thickTop="1">
      <c r="A986" s="497"/>
      <c r="B986" s="521" t="s">
        <v>197</v>
      </c>
      <c r="C986" s="521" t="s">
        <v>197</v>
      </c>
      <c r="D986" s="521" t="s">
        <v>197</v>
      </c>
      <c r="E986" s="521" t="s">
        <v>197</v>
      </c>
      <c r="F986" s="521" t="s">
        <v>197</v>
      </c>
      <c r="G986" s="522" t="s">
        <v>662</v>
      </c>
      <c r="H986" s="73"/>
    </row>
    <row r="987" spans="1:8">
      <c r="A987" s="504" t="s">
        <v>45</v>
      </c>
      <c r="B987" s="524" t="s">
        <v>533</v>
      </c>
      <c r="C987" s="524" t="s">
        <v>533</v>
      </c>
      <c r="D987" s="524" t="s">
        <v>533</v>
      </c>
      <c r="E987" s="524" t="s">
        <v>533</v>
      </c>
      <c r="F987" s="524" t="s">
        <v>533</v>
      </c>
      <c r="G987" s="554" t="s">
        <v>217</v>
      </c>
      <c r="H987" s="73"/>
    </row>
    <row r="988" spans="1:8">
      <c r="A988" s="501" t="s">
        <v>684</v>
      </c>
      <c r="B988" s="418">
        <v>0</v>
      </c>
      <c r="C988" s="418">
        <v>0</v>
      </c>
      <c r="D988" s="418">
        <v>0</v>
      </c>
      <c r="E988" s="418">
        <v>0</v>
      </c>
      <c r="F988" s="418">
        <v>0</v>
      </c>
      <c r="G988" s="550" t="s">
        <v>535</v>
      </c>
      <c r="H988" s="73"/>
    </row>
    <row r="989" spans="1:8">
      <c r="A989" s="501" t="s">
        <v>685</v>
      </c>
      <c r="B989" s="418">
        <v>0</v>
      </c>
      <c r="C989" s="418">
        <v>0</v>
      </c>
      <c r="D989" s="418">
        <v>0</v>
      </c>
      <c r="E989" s="418">
        <v>0</v>
      </c>
      <c r="F989" s="418">
        <v>0</v>
      </c>
      <c r="G989" s="568">
        <v>0</v>
      </c>
      <c r="H989" s="73"/>
    </row>
    <row r="990" spans="1:8">
      <c r="A990" s="501" t="s">
        <v>686</v>
      </c>
      <c r="B990" s="418">
        <v>0</v>
      </c>
      <c r="C990" s="418">
        <v>0</v>
      </c>
      <c r="D990" s="418">
        <v>0</v>
      </c>
      <c r="E990" s="418">
        <v>0</v>
      </c>
      <c r="F990" s="418">
        <v>0</v>
      </c>
      <c r="G990" s="568">
        <v>0</v>
      </c>
      <c r="H990" s="73"/>
    </row>
    <row r="991" spans="1:8" s="133" customFormat="1" ht="21" customHeight="1">
      <c r="A991" s="555" t="s">
        <v>668</v>
      </c>
      <c r="B991" s="538">
        <f>SUM(B988:B990)</f>
        <v>0</v>
      </c>
      <c r="C991" s="538">
        <f>SUM(C988:C990)</f>
        <v>0</v>
      </c>
      <c r="D991" s="538">
        <f>SUM(D988:D990)</f>
        <v>0</v>
      </c>
      <c r="E991" s="538">
        <f>SUM(E988:E990)</f>
        <v>0</v>
      </c>
      <c r="F991" s="538">
        <f>SUM(F988:F990)</f>
        <v>0</v>
      </c>
      <c r="G991" s="556">
        <f>SUM(G989:G990)</f>
        <v>0</v>
      </c>
      <c r="H991" s="509"/>
    </row>
    <row r="992" spans="1:8">
      <c r="A992" s="501" t="s">
        <v>687</v>
      </c>
      <c r="B992" s="569">
        <v>0</v>
      </c>
      <c r="C992" s="569">
        <v>0</v>
      </c>
      <c r="D992" s="569">
        <v>0</v>
      </c>
      <c r="E992" s="569">
        <v>0</v>
      </c>
      <c r="F992" s="569">
        <v>0</v>
      </c>
      <c r="G992" s="568">
        <v>0</v>
      </c>
      <c r="H992" s="73"/>
    </row>
    <row r="993" spans="1:8">
      <c r="A993" s="501" t="s">
        <v>688</v>
      </c>
      <c r="B993" s="418">
        <v>0</v>
      </c>
      <c r="C993" s="418">
        <v>0</v>
      </c>
      <c r="D993" s="418">
        <v>0</v>
      </c>
      <c r="E993" s="418">
        <v>0</v>
      </c>
      <c r="F993" s="418">
        <v>0</v>
      </c>
      <c r="G993" s="568">
        <v>0</v>
      </c>
      <c r="H993" s="73"/>
    </row>
    <row r="994" spans="1:8" s="133" customFormat="1" ht="21" customHeight="1">
      <c r="A994" s="555" t="s">
        <v>689</v>
      </c>
      <c r="B994" s="558">
        <f t="shared" ref="B994:G994" si="79">B991-B992-B993</f>
        <v>0</v>
      </c>
      <c r="C994" s="558">
        <f t="shared" si="79"/>
        <v>0</v>
      </c>
      <c r="D994" s="558">
        <f t="shared" si="79"/>
        <v>0</v>
      </c>
      <c r="E994" s="558">
        <f t="shared" si="79"/>
        <v>0</v>
      </c>
      <c r="F994" s="558">
        <f t="shared" si="79"/>
        <v>0</v>
      </c>
      <c r="G994" s="556">
        <f t="shared" si="79"/>
        <v>0</v>
      </c>
      <c r="H994" s="509"/>
    </row>
    <row r="995" spans="1:8">
      <c r="A995" s="501" t="s">
        <v>690</v>
      </c>
      <c r="B995" s="418">
        <v>0</v>
      </c>
      <c r="C995" s="418">
        <v>0</v>
      </c>
      <c r="D995" s="418">
        <v>0</v>
      </c>
      <c r="E995" s="418">
        <v>0</v>
      </c>
      <c r="F995" s="418">
        <v>0</v>
      </c>
      <c r="G995" s="568">
        <v>0</v>
      </c>
      <c r="H995" s="73"/>
    </row>
    <row r="996" spans="1:8">
      <c r="A996" s="501" t="s">
        <v>691</v>
      </c>
      <c r="B996" s="543" t="e">
        <f t="shared" ref="B996:G996" si="80">B994/B995</f>
        <v>#DIV/0!</v>
      </c>
      <c r="C996" s="543" t="e">
        <f t="shared" si="80"/>
        <v>#DIV/0!</v>
      </c>
      <c r="D996" s="543" t="e">
        <f t="shared" si="80"/>
        <v>#DIV/0!</v>
      </c>
      <c r="E996" s="543" t="e">
        <f t="shared" si="80"/>
        <v>#DIV/0!</v>
      </c>
      <c r="F996" s="543" t="e">
        <f t="shared" si="80"/>
        <v>#DIV/0!</v>
      </c>
      <c r="G996" s="544" t="e">
        <f t="shared" si="80"/>
        <v>#DIV/0!</v>
      </c>
      <c r="H996" s="73"/>
    </row>
    <row r="997" spans="1:8">
      <c r="A997" s="501" t="s">
        <v>692</v>
      </c>
      <c r="B997" s="418">
        <v>0</v>
      </c>
      <c r="C997" s="418">
        <v>0</v>
      </c>
      <c r="D997" s="418">
        <v>0</v>
      </c>
      <c r="E997" s="418">
        <v>0</v>
      </c>
      <c r="F997" s="418">
        <v>0</v>
      </c>
      <c r="G997" s="568">
        <v>0</v>
      </c>
      <c r="H997" s="73"/>
    </row>
    <row r="998" spans="1:8" ht="15" thickBot="1">
      <c r="A998" s="540" t="s">
        <v>693</v>
      </c>
      <c r="B998" s="559" t="e">
        <f t="shared" ref="B998:G998" si="81">B994/B997</f>
        <v>#DIV/0!</v>
      </c>
      <c r="C998" s="559" t="e">
        <f t="shared" si="81"/>
        <v>#DIV/0!</v>
      </c>
      <c r="D998" s="559" t="e">
        <f t="shared" si="81"/>
        <v>#DIV/0!</v>
      </c>
      <c r="E998" s="559" t="e">
        <f t="shared" si="81"/>
        <v>#DIV/0!</v>
      </c>
      <c r="F998" s="559" t="e">
        <f t="shared" si="81"/>
        <v>#DIV/0!</v>
      </c>
      <c r="G998" s="560" t="e">
        <f t="shared" si="81"/>
        <v>#DIV/0!</v>
      </c>
      <c r="H998" s="73"/>
    </row>
    <row r="999" spans="1:8" ht="15" thickTop="1"/>
    <row r="1002" spans="1:8">
      <c r="A1002" s="492" t="s">
        <v>638</v>
      </c>
      <c r="B1002" s="732" t="s">
        <v>639</v>
      </c>
      <c r="C1002" s="732"/>
      <c r="D1002" s="732"/>
      <c r="E1002" s="732"/>
      <c r="F1002" s="732"/>
      <c r="G1002" s="732"/>
      <c r="H1002" s="732"/>
    </row>
    <row r="1003" spans="1:8">
      <c r="A1003" s="492" t="s">
        <v>640</v>
      </c>
      <c r="B1003" s="493" t="s">
        <v>695</v>
      </c>
      <c r="E1003" s="73" t="s">
        <v>45</v>
      </c>
      <c r="F1003" s="427" t="s">
        <v>128</v>
      </c>
      <c r="G1003" s="493" t="s">
        <v>695</v>
      </c>
      <c r="H1003" s="73" t="s">
        <v>45</v>
      </c>
    </row>
    <row r="1004" spans="1:8" ht="18" customHeight="1">
      <c r="A1004" s="317" t="s">
        <v>642</v>
      </c>
      <c r="B1004" s="73"/>
      <c r="C1004" s="73"/>
      <c r="D1004" s="73"/>
      <c r="E1004" s="73"/>
      <c r="F1004" s="73"/>
      <c r="G1004" s="73"/>
      <c r="H1004" s="73"/>
    </row>
    <row r="1005" spans="1:8" ht="12.75" customHeight="1">
      <c r="A1005" s="317"/>
      <c r="B1005" s="73"/>
      <c r="C1005" s="73"/>
      <c r="D1005" s="73"/>
      <c r="E1005" s="73"/>
      <c r="F1005" s="73"/>
      <c r="G1005" s="73"/>
      <c r="H1005" s="73"/>
    </row>
    <row r="1006" spans="1:8" ht="12" customHeight="1">
      <c r="A1006" s="131" t="s">
        <v>643</v>
      </c>
      <c r="B1006" s="570" t="s">
        <v>431</v>
      </c>
      <c r="C1006" s="73"/>
      <c r="D1006" s="73"/>
      <c r="E1006" s="73"/>
      <c r="F1006" s="73"/>
      <c r="G1006" s="73"/>
      <c r="H1006" s="73"/>
    </row>
    <row r="1007" spans="1:8" ht="12" customHeight="1">
      <c r="A1007" s="492"/>
      <c r="B1007" s="493"/>
      <c r="C1007" s="73"/>
      <c r="D1007" s="73"/>
      <c r="E1007" s="73"/>
      <c r="F1007" s="73"/>
      <c r="G1007" s="73"/>
      <c r="H1007" s="73"/>
    </row>
    <row r="1008" spans="1:8" ht="21" customHeight="1">
      <c r="A1008" s="733" t="s">
        <v>644</v>
      </c>
      <c r="B1008" s="733"/>
      <c r="C1008" s="733"/>
      <c r="D1008" s="733"/>
      <c r="E1008" s="733"/>
      <c r="F1008" s="733"/>
      <c r="G1008" s="733"/>
      <c r="H1008" s="495"/>
    </row>
    <row r="1009" spans="1:8" ht="15" thickBot="1">
      <c r="A1009" s="734" t="s">
        <v>645</v>
      </c>
      <c r="B1009" s="734"/>
      <c r="C1009" s="734"/>
      <c r="D1009" s="734"/>
      <c r="E1009" s="734"/>
      <c r="F1009" s="734"/>
      <c r="G1009" s="734"/>
      <c r="H1009" s="496"/>
    </row>
    <row r="1010" spans="1:8" ht="15" thickTop="1">
      <c r="A1010" s="497" t="s">
        <v>646</v>
      </c>
      <c r="B1010" s="498"/>
      <c r="C1010" s="498"/>
      <c r="D1010" s="498"/>
      <c r="E1010" s="498"/>
      <c r="F1010" s="499"/>
      <c r="G1010" s="561">
        <v>0</v>
      </c>
      <c r="H1010" s="73" t="s">
        <v>45</v>
      </c>
    </row>
    <row r="1011" spans="1:8">
      <c r="A1011" s="501" t="s">
        <v>647</v>
      </c>
      <c r="B1011" s="73"/>
      <c r="C1011" s="73"/>
      <c r="D1011" s="73"/>
      <c r="E1011" s="73"/>
      <c r="F1011" s="502"/>
      <c r="G1011" s="562">
        <v>0</v>
      </c>
      <c r="H1011" s="73" t="s">
        <v>45</v>
      </c>
    </row>
    <row r="1012" spans="1:8">
      <c r="A1012" s="501" t="s">
        <v>648</v>
      </c>
      <c r="B1012" s="73"/>
      <c r="C1012" s="73"/>
      <c r="D1012" s="73"/>
      <c r="E1012" s="73"/>
      <c r="F1012" s="502"/>
      <c r="G1012" s="562">
        <v>0</v>
      </c>
      <c r="H1012" s="73" t="s">
        <v>45</v>
      </c>
    </row>
    <row r="1013" spans="1:8">
      <c r="A1013" s="504" t="s">
        <v>649</v>
      </c>
      <c r="B1013" s="505"/>
      <c r="C1013" s="505"/>
      <c r="D1013" s="505"/>
      <c r="E1013" s="505"/>
      <c r="F1013" s="506"/>
      <c r="G1013" s="563">
        <v>0</v>
      </c>
      <c r="H1013" s="73" t="s">
        <v>45</v>
      </c>
    </row>
    <row r="1014" spans="1:8" s="133" customFormat="1" ht="21" customHeight="1">
      <c r="A1014" s="508" t="s">
        <v>650</v>
      </c>
      <c r="B1014" s="509"/>
      <c r="C1014" s="509"/>
      <c r="D1014" s="509"/>
      <c r="E1014" s="509"/>
      <c r="F1014" s="510"/>
      <c r="G1014" s="511">
        <f>SUM(G1010:G1013)</f>
        <v>0</v>
      </c>
      <c r="H1014" s="509" t="s">
        <v>45</v>
      </c>
    </row>
    <row r="1015" spans="1:8">
      <c r="A1015" s="501" t="s">
        <v>651</v>
      </c>
      <c r="B1015" s="73"/>
      <c r="C1015" s="73"/>
      <c r="D1015" s="73"/>
      <c r="E1015" s="73"/>
      <c r="F1015" s="502"/>
      <c r="G1015" s="562">
        <v>0</v>
      </c>
      <c r="H1015" s="73" t="s">
        <v>45</v>
      </c>
    </row>
    <row r="1016" spans="1:8">
      <c r="A1016" s="504" t="s">
        <v>652</v>
      </c>
      <c r="B1016" s="505"/>
      <c r="C1016" s="505"/>
      <c r="D1016" s="505"/>
      <c r="E1016" s="505"/>
      <c r="F1016" s="506"/>
      <c r="G1016" s="563">
        <v>0</v>
      </c>
      <c r="H1016" s="73" t="s">
        <v>45</v>
      </c>
    </row>
    <row r="1017" spans="1:8" s="133" customFormat="1" ht="21" customHeight="1">
      <c r="A1017" s="512" t="s">
        <v>653</v>
      </c>
      <c r="B1017" s="513"/>
      <c r="C1017" s="513"/>
      <c r="D1017" s="513"/>
      <c r="E1017" s="513"/>
      <c r="F1017" s="514"/>
      <c r="G1017" s="515">
        <f>SUM(G1015:G1016)</f>
        <v>0</v>
      </c>
      <c r="H1017" s="509" t="s">
        <v>45</v>
      </c>
    </row>
    <row r="1018" spans="1:8" s="133" customFormat="1" ht="21" customHeight="1" thickBot="1">
      <c r="A1018" s="516" t="s">
        <v>654</v>
      </c>
      <c r="B1018" s="517"/>
      <c r="C1018" s="517"/>
      <c r="D1018" s="517"/>
      <c r="E1018" s="517"/>
      <c r="F1018" s="518"/>
      <c r="G1018" s="519">
        <f>G1014-G1017</f>
        <v>0</v>
      </c>
      <c r="H1018" s="509" t="s">
        <v>45</v>
      </c>
    </row>
    <row r="1019" spans="1:8" ht="15" thickTop="1">
      <c r="A1019" s="73"/>
      <c r="B1019" s="73"/>
      <c r="C1019" s="73"/>
      <c r="D1019" s="73"/>
      <c r="E1019" s="73"/>
      <c r="F1019" s="73"/>
      <c r="G1019" s="73"/>
      <c r="H1019" s="73"/>
    </row>
    <row r="1020" spans="1:8">
      <c r="A1020" s="73"/>
      <c r="B1020" s="73"/>
      <c r="C1020" s="73"/>
      <c r="D1020" s="73"/>
      <c r="E1020" s="73"/>
      <c r="F1020" s="73"/>
      <c r="G1020" s="73"/>
      <c r="H1020" s="73"/>
    </row>
    <row r="1021" spans="1:8">
      <c r="A1021" s="733" t="s">
        <v>655</v>
      </c>
      <c r="B1021" s="733"/>
      <c r="C1021" s="733"/>
      <c r="D1021" s="733"/>
      <c r="E1021" s="733"/>
      <c r="F1021" s="733"/>
      <c r="G1021" s="733"/>
      <c r="H1021" s="733"/>
    </row>
    <row r="1022" spans="1:8">
      <c r="A1022" s="73"/>
      <c r="B1022" s="73" t="s">
        <v>656</v>
      </c>
      <c r="C1022" s="73"/>
      <c r="D1022" s="73"/>
      <c r="E1022" s="73"/>
      <c r="F1022" s="73"/>
      <c r="G1022" s="564">
        <v>0</v>
      </c>
      <c r="H1022" s="73" t="s">
        <v>45</v>
      </c>
    </row>
    <row r="1023" spans="1:8">
      <c r="A1023" s="73"/>
      <c r="B1023" s="73" t="s">
        <v>657</v>
      </c>
      <c r="C1023" s="73"/>
      <c r="D1023" s="73"/>
      <c r="E1023" s="73"/>
      <c r="F1023" s="73"/>
      <c r="G1023" s="564">
        <v>0</v>
      </c>
      <c r="H1023" s="73" t="s">
        <v>45</v>
      </c>
    </row>
    <row r="1024" spans="1:8">
      <c r="A1024" s="73"/>
      <c r="B1024" s="73"/>
      <c r="C1024" s="73"/>
      <c r="D1024" s="73"/>
      <c r="E1024" s="73"/>
      <c r="F1024" s="73"/>
      <c r="G1024" s="73"/>
      <c r="H1024" s="73"/>
    </row>
    <row r="1025" spans="1:8">
      <c r="A1025" s="73"/>
      <c r="B1025" s="73"/>
      <c r="C1025" s="73"/>
      <c r="D1025" s="73"/>
      <c r="E1025" s="73"/>
      <c r="F1025" s="73"/>
      <c r="G1025" s="73"/>
      <c r="H1025" s="73"/>
    </row>
    <row r="1026" spans="1:8">
      <c r="A1026" s="733" t="s">
        <v>658</v>
      </c>
      <c r="B1026" s="733"/>
      <c r="C1026" s="733"/>
      <c r="D1026" s="733"/>
      <c r="E1026" s="733"/>
      <c r="F1026" s="733"/>
      <c r="G1026" s="733"/>
      <c r="H1026" s="733"/>
    </row>
    <row r="1027" spans="1:8" ht="15" thickBot="1">
      <c r="A1027" s="734" t="s">
        <v>659</v>
      </c>
      <c r="B1027" s="734"/>
      <c r="C1027" s="734"/>
      <c r="D1027" s="734"/>
      <c r="E1027" s="734"/>
      <c r="F1027" s="734"/>
      <c r="G1027" s="734"/>
      <c r="H1027" s="734"/>
    </row>
    <row r="1028" spans="1:8" ht="15" thickTop="1">
      <c r="A1028" s="497" t="s">
        <v>660</v>
      </c>
      <c r="B1028" s="520" t="s">
        <v>661</v>
      </c>
      <c r="C1028" s="521" t="s">
        <v>197</v>
      </c>
      <c r="D1028" s="521" t="s">
        <v>197</v>
      </c>
      <c r="E1028" s="521" t="s">
        <v>197</v>
      </c>
      <c r="F1028" s="521" t="s">
        <v>197</v>
      </c>
      <c r="G1028" s="521" t="s">
        <v>662</v>
      </c>
      <c r="H1028" s="522" t="s">
        <v>663</v>
      </c>
    </row>
    <row r="1029" spans="1:8">
      <c r="A1029" s="504"/>
      <c r="B1029" s="523" t="s">
        <v>216</v>
      </c>
      <c r="C1029" s="524" t="s">
        <v>533</v>
      </c>
      <c r="D1029" s="524" t="s">
        <v>533</v>
      </c>
      <c r="E1029" s="524" t="s">
        <v>533</v>
      </c>
      <c r="F1029" s="524" t="s">
        <v>533</v>
      </c>
      <c r="G1029" s="523" t="s">
        <v>217</v>
      </c>
      <c r="H1029" s="525"/>
    </row>
    <row r="1030" spans="1:8">
      <c r="A1030" s="501" t="s">
        <v>664</v>
      </c>
      <c r="B1030" s="526" t="s">
        <v>535</v>
      </c>
      <c r="C1030" s="418">
        <v>0</v>
      </c>
      <c r="D1030" s="418">
        <v>0</v>
      </c>
      <c r="E1030" s="418">
        <v>0</v>
      </c>
      <c r="F1030" s="418">
        <v>0</v>
      </c>
      <c r="G1030" s="526" t="s">
        <v>535</v>
      </c>
      <c r="H1030" s="530" t="s">
        <v>535</v>
      </c>
    </row>
    <row r="1031" spans="1:8">
      <c r="A1031" s="501" t="s">
        <v>665</v>
      </c>
      <c r="B1031" s="418">
        <v>0</v>
      </c>
      <c r="C1031" s="418">
        <v>0</v>
      </c>
      <c r="D1031" s="418">
        <v>0</v>
      </c>
      <c r="E1031" s="418">
        <v>0</v>
      </c>
      <c r="F1031" s="418">
        <v>0</v>
      </c>
      <c r="G1031" s="418">
        <v>0</v>
      </c>
      <c r="H1031" s="544">
        <f>SUM(B1031:G1031)</f>
        <v>0</v>
      </c>
    </row>
    <row r="1032" spans="1:8">
      <c r="A1032" s="501" t="s">
        <v>666</v>
      </c>
      <c r="B1032" s="418">
        <v>0</v>
      </c>
      <c r="C1032" s="418">
        <v>0</v>
      </c>
      <c r="D1032" s="418">
        <v>0</v>
      </c>
      <c r="E1032" s="418">
        <v>0</v>
      </c>
      <c r="F1032" s="418">
        <v>0</v>
      </c>
      <c r="G1032" s="418">
        <v>0</v>
      </c>
      <c r="H1032" s="544">
        <f>SUM(B1032:G1032)</f>
        <v>0</v>
      </c>
    </row>
    <row r="1033" spans="1:8">
      <c r="A1033" s="504" t="s">
        <v>667</v>
      </c>
      <c r="B1033" s="565">
        <v>0</v>
      </c>
      <c r="C1033" s="565">
        <v>0</v>
      </c>
      <c r="D1033" s="565">
        <v>0</v>
      </c>
      <c r="E1033" s="565">
        <v>0</v>
      </c>
      <c r="F1033" s="565">
        <v>0</v>
      </c>
      <c r="G1033" s="565">
        <v>0</v>
      </c>
      <c r="H1033" s="546">
        <f>SUM(B1033:G1033)</f>
        <v>0</v>
      </c>
    </row>
    <row r="1034" spans="1:8" s="133" customFormat="1" ht="21" customHeight="1">
      <c r="A1034" s="536" t="s">
        <v>668</v>
      </c>
      <c r="B1034" s="566" t="s">
        <v>535</v>
      </c>
      <c r="C1034" s="538">
        <f>C1030-C1031+C1032+C1033</f>
        <v>0</v>
      </c>
      <c r="D1034" s="538">
        <f>D1030-D1031+D1032+D1033</f>
        <v>0</v>
      </c>
      <c r="E1034" s="538">
        <f>E1030-E1031+E1032+E1033</f>
        <v>0</v>
      </c>
      <c r="F1034" s="538">
        <f>F1030-F1031+F1032+F1033</f>
        <v>0</v>
      </c>
      <c r="G1034" s="538">
        <f>-G1031+G1032+G1033</f>
        <v>0</v>
      </c>
      <c r="H1034" s="539" t="s">
        <v>535</v>
      </c>
    </row>
    <row r="1035" spans="1:8" ht="15" thickBot="1">
      <c r="A1035" s="540" t="s">
        <v>669</v>
      </c>
      <c r="B1035" s="567">
        <v>0</v>
      </c>
      <c r="C1035" s="567">
        <v>0</v>
      </c>
      <c r="D1035" s="567">
        <v>0</v>
      </c>
      <c r="E1035" s="567">
        <v>0</v>
      </c>
      <c r="F1035" s="567">
        <v>0</v>
      </c>
      <c r="G1035" s="567">
        <v>0</v>
      </c>
      <c r="H1035" s="542">
        <f>SUM(B1035:G1035)</f>
        <v>0</v>
      </c>
    </row>
    <row r="1036" spans="1:8" ht="15" thickTop="1">
      <c r="A1036" s="73"/>
      <c r="B1036" s="73"/>
      <c r="C1036" s="73"/>
      <c r="D1036" s="73"/>
      <c r="E1036" s="73"/>
      <c r="F1036" s="73"/>
      <c r="G1036" s="73"/>
      <c r="H1036" s="73"/>
    </row>
    <row r="1037" spans="1:8">
      <c r="A1037" s="73"/>
      <c r="B1037" s="73"/>
      <c r="C1037" s="73"/>
      <c r="D1037" s="73"/>
      <c r="E1037" s="73"/>
      <c r="F1037" s="73"/>
      <c r="G1037" s="73"/>
      <c r="H1037" s="73"/>
    </row>
    <row r="1038" spans="1:8">
      <c r="A1038" s="73"/>
      <c r="B1038" s="73"/>
      <c r="C1038" s="73"/>
      <c r="D1038" s="73"/>
      <c r="E1038" s="73"/>
      <c r="F1038" s="73"/>
      <c r="G1038" s="73"/>
      <c r="H1038" s="73"/>
    </row>
    <row r="1039" spans="1:8">
      <c r="A1039" s="73"/>
      <c r="B1039" s="73"/>
      <c r="C1039" s="73"/>
      <c r="D1039" s="73"/>
      <c r="E1039" s="73"/>
      <c r="F1039" s="73"/>
      <c r="G1039" s="73"/>
      <c r="H1039" s="73"/>
    </row>
    <row r="1040" spans="1:8">
      <c r="A1040" s="73"/>
      <c r="B1040" s="73"/>
      <c r="C1040" s="73"/>
      <c r="D1040" s="73"/>
      <c r="E1040" s="73"/>
      <c r="F1040" s="73"/>
      <c r="G1040" s="73"/>
      <c r="H1040" s="73"/>
    </row>
    <row r="1041" spans="1:8">
      <c r="A1041" s="733" t="s">
        <v>670</v>
      </c>
      <c r="B1041" s="733"/>
      <c r="C1041" s="733"/>
      <c r="D1041" s="733"/>
      <c r="E1041" s="733"/>
      <c r="F1041" s="733"/>
      <c r="G1041" s="733"/>
      <c r="H1041" s="733"/>
    </row>
    <row r="1042" spans="1:8" ht="15" thickBot="1">
      <c r="A1042" s="734" t="s">
        <v>671</v>
      </c>
      <c r="B1042" s="734"/>
      <c r="C1042" s="734"/>
      <c r="D1042" s="734"/>
      <c r="E1042" s="734"/>
      <c r="F1042" s="734"/>
      <c r="G1042" s="734"/>
      <c r="H1042" s="734"/>
    </row>
    <row r="1043" spans="1:8" ht="15" thickTop="1">
      <c r="A1043" s="497" t="s">
        <v>45</v>
      </c>
      <c r="B1043" s="520" t="s">
        <v>672</v>
      </c>
      <c r="C1043" s="521" t="s">
        <v>197</v>
      </c>
      <c r="D1043" s="521" t="s">
        <v>197</v>
      </c>
      <c r="E1043" s="521" t="s">
        <v>197</v>
      </c>
      <c r="F1043" s="521" t="s">
        <v>197</v>
      </c>
      <c r="G1043" s="521" t="s">
        <v>662</v>
      </c>
      <c r="H1043" s="522" t="s">
        <v>663</v>
      </c>
    </row>
    <row r="1044" spans="1:8">
      <c r="A1044" s="504" t="s">
        <v>45</v>
      </c>
      <c r="B1044" s="523" t="s">
        <v>216</v>
      </c>
      <c r="C1044" s="524" t="s">
        <v>533</v>
      </c>
      <c r="D1044" s="524" t="s">
        <v>533</v>
      </c>
      <c r="E1044" s="524" t="s">
        <v>533</v>
      </c>
      <c r="F1044" s="524" t="s">
        <v>533</v>
      </c>
      <c r="G1044" s="523" t="s">
        <v>217</v>
      </c>
      <c r="H1044" s="525"/>
    </row>
    <row r="1045" spans="1:8">
      <c r="A1045" s="501" t="s">
        <v>673</v>
      </c>
      <c r="B1045" s="418">
        <v>0</v>
      </c>
      <c r="C1045" s="418">
        <v>0</v>
      </c>
      <c r="D1045" s="418">
        <v>0</v>
      </c>
      <c r="E1045" s="418">
        <v>0</v>
      </c>
      <c r="F1045" s="418">
        <v>0</v>
      </c>
      <c r="G1045" s="418">
        <v>0</v>
      </c>
      <c r="H1045" s="544">
        <f>SUM(B1045:G1045)</f>
        <v>0</v>
      </c>
    </row>
    <row r="1046" spans="1:8">
      <c r="A1046" s="504" t="s">
        <v>674</v>
      </c>
      <c r="B1046" s="565">
        <v>0</v>
      </c>
      <c r="C1046" s="565">
        <v>0</v>
      </c>
      <c r="D1046" s="565">
        <v>0</v>
      </c>
      <c r="E1046" s="565">
        <v>0</v>
      </c>
      <c r="F1046" s="565">
        <v>0</v>
      </c>
      <c r="G1046" s="565">
        <v>0</v>
      </c>
      <c r="H1046" s="546">
        <f>SUM(B1046:G1046)</f>
        <v>0</v>
      </c>
    </row>
    <row r="1047" spans="1:8" ht="21" customHeight="1">
      <c r="A1047" s="536" t="s">
        <v>668</v>
      </c>
      <c r="B1047" s="532">
        <f t="shared" ref="B1047:G1047" si="82">SUM(B1045:B1046)</f>
        <v>0</v>
      </c>
      <c r="C1047" s="532">
        <f t="shared" si="82"/>
        <v>0</v>
      </c>
      <c r="D1047" s="532">
        <f t="shared" si="82"/>
        <v>0</v>
      </c>
      <c r="E1047" s="532">
        <f t="shared" si="82"/>
        <v>0</v>
      </c>
      <c r="F1047" s="532">
        <f t="shared" si="82"/>
        <v>0</v>
      </c>
      <c r="G1047" s="532">
        <f t="shared" si="82"/>
        <v>0</v>
      </c>
      <c r="H1047" s="547">
        <f>SUM(B1047:G1047)</f>
        <v>0</v>
      </c>
    </row>
    <row r="1048" spans="1:8" ht="15" thickBot="1">
      <c r="A1048" s="540" t="s">
        <v>675</v>
      </c>
      <c r="B1048" s="567">
        <v>0</v>
      </c>
      <c r="C1048" s="567">
        <v>0</v>
      </c>
      <c r="D1048" s="567">
        <v>0</v>
      </c>
      <c r="E1048" s="567">
        <v>0</v>
      </c>
      <c r="F1048" s="567">
        <v>0</v>
      </c>
      <c r="G1048" s="548" t="s">
        <v>535</v>
      </c>
      <c r="H1048" s="542">
        <f>SUM(B1048:G1048)</f>
        <v>0</v>
      </c>
    </row>
    <row r="1049" spans="1:8" ht="15" thickTop="1">
      <c r="A1049" s="73"/>
      <c r="B1049" s="73"/>
      <c r="C1049" s="73"/>
      <c r="D1049" s="73"/>
      <c r="E1049" s="73"/>
      <c r="F1049" s="73"/>
      <c r="G1049" s="73"/>
      <c r="H1049" s="73"/>
    </row>
    <row r="1050" spans="1:8">
      <c r="A1050" s="73"/>
      <c r="B1050" s="73"/>
      <c r="C1050" s="73"/>
      <c r="D1050" s="73"/>
      <c r="E1050" s="73"/>
      <c r="F1050" s="73"/>
      <c r="G1050" s="73"/>
      <c r="H1050" s="73"/>
    </row>
    <row r="1051" spans="1:8">
      <c r="A1051" s="733" t="s">
        <v>676</v>
      </c>
      <c r="B1051" s="733"/>
      <c r="C1051" s="733"/>
      <c r="D1051" s="733"/>
      <c r="E1051" s="733"/>
      <c r="F1051" s="733"/>
      <c r="G1051" s="733"/>
      <c r="H1051" s="733"/>
    </row>
    <row r="1052" spans="1:8" ht="15" thickBot="1">
      <c r="A1052" s="735" t="s">
        <v>677</v>
      </c>
      <c r="B1052" s="735"/>
      <c r="C1052" s="735"/>
      <c r="D1052" s="735"/>
      <c r="E1052" s="735"/>
      <c r="F1052" s="735"/>
      <c r="G1052" s="735"/>
      <c r="H1052" s="735"/>
    </row>
    <row r="1053" spans="1:8" ht="15" thickTop="1">
      <c r="A1053" s="501" t="s">
        <v>45</v>
      </c>
      <c r="B1053" s="549" t="s">
        <v>678</v>
      </c>
      <c r="C1053" s="521" t="s">
        <v>197</v>
      </c>
      <c r="D1053" s="521" t="s">
        <v>197</v>
      </c>
      <c r="E1053" s="521" t="s">
        <v>197</v>
      </c>
      <c r="F1053" s="521" t="s">
        <v>197</v>
      </c>
      <c r="G1053" s="526" t="s">
        <v>662</v>
      </c>
      <c r="H1053" s="550" t="s">
        <v>663</v>
      </c>
    </row>
    <row r="1054" spans="1:8">
      <c r="A1054" s="504" t="s">
        <v>45</v>
      </c>
      <c r="B1054" s="523" t="s">
        <v>216</v>
      </c>
      <c r="C1054" s="524" t="s">
        <v>533</v>
      </c>
      <c r="D1054" s="524" t="s">
        <v>533</v>
      </c>
      <c r="E1054" s="524" t="s">
        <v>533</v>
      </c>
      <c r="F1054" s="524" t="s">
        <v>533</v>
      </c>
      <c r="G1054" s="523" t="s">
        <v>217</v>
      </c>
      <c r="H1054" s="525"/>
    </row>
    <row r="1055" spans="1:8">
      <c r="A1055" s="501" t="s">
        <v>679</v>
      </c>
      <c r="B1055" s="418">
        <v>0</v>
      </c>
      <c r="C1055" s="418">
        <v>0</v>
      </c>
      <c r="D1055" s="418">
        <v>0</v>
      </c>
      <c r="E1055" s="418">
        <v>0</v>
      </c>
      <c r="F1055" s="418">
        <v>0</v>
      </c>
      <c r="G1055" s="418">
        <v>0</v>
      </c>
      <c r="H1055" s="544">
        <f>SUM(B1055:G1055)</f>
        <v>0</v>
      </c>
    </row>
    <row r="1056" spans="1:8">
      <c r="A1056" s="504" t="s">
        <v>680</v>
      </c>
      <c r="B1056" s="565">
        <v>0</v>
      </c>
      <c r="C1056" s="565">
        <v>0</v>
      </c>
      <c r="D1056" s="565">
        <v>0</v>
      </c>
      <c r="E1056" s="565">
        <v>0</v>
      </c>
      <c r="F1056" s="565">
        <v>0</v>
      </c>
      <c r="G1056" s="565">
        <v>0</v>
      </c>
      <c r="H1056" s="546">
        <f>SUM(B1056:G1056)</f>
        <v>0</v>
      </c>
    </row>
    <row r="1057" spans="1:8" s="133" customFormat="1" ht="21" customHeight="1">
      <c r="A1057" s="536" t="s">
        <v>668</v>
      </c>
      <c r="B1057" s="532">
        <f t="shared" ref="B1057:G1057" si="83">SUM(B1055:B1056)</f>
        <v>0</v>
      </c>
      <c r="C1057" s="532">
        <f t="shared" si="83"/>
        <v>0</v>
      </c>
      <c r="D1057" s="532">
        <f t="shared" si="83"/>
        <v>0</v>
      </c>
      <c r="E1057" s="532">
        <f t="shared" si="83"/>
        <v>0</v>
      </c>
      <c r="F1057" s="532">
        <f t="shared" si="83"/>
        <v>0</v>
      </c>
      <c r="G1057" s="532">
        <f t="shared" si="83"/>
        <v>0</v>
      </c>
      <c r="H1057" s="551">
        <f>SUM(B1057:G1057)</f>
        <v>0</v>
      </c>
    </row>
    <row r="1058" spans="1:8" ht="38.25" customHeight="1" thickBot="1">
      <c r="A1058" s="552" t="s">
        <v>681</v>
      </c>
      <c r="B1058" s="567">
        <v>0</v>
      </c>
      <c r="C1058" s="567">
        <v>0</v>
      </c>
      <c r="D1058" s="567">
        <v>0</v>
      </c>
      <c r="E1058" s="567">
        <v>0</v>
      </c>
      <c r="F1058" s="567">
        <v>0</v>
      </c>
      <c r="G1058" s="567">
        <v>0</v>
      </c>
      <c r="H1058" s="553" t="s">
        <v>535</v>
      </c>
    </row>
    <row r="1059" spans="1:8" ht="10.5" customHeight="1" thickTop="1">
      <c r="A1059" s="73"/>
      <c r="B1059" s="73"/>
      <c r="C1059" s="73"/>
      <c r="D1059" s="73"/>
      <c r="E1059" s="73"/>
      <c r="F1059" s="73"/>
      <c r="G1059" s="73"/>
      <c r="H1059" s="73"/>
    </row>
    <row r="1060" spans="1:8">
      <c r="A1060" s="73"/>
      <c r="B1060" s="73"/>
      <c r="C1060" s="73"/>
      <c r="D1060" s="73"/>
      <c r="E1060" s="73"/>
      <c r="F1060" s="73"/>
      <c r="G1060" s="73"/>
      <c r="H1060" s="73"/>
    </row>
    <row r="1061" spans="1:8">
      <c r="A1061" s="733" t="s">
        <v>682</v>
      </c>
      <c r="B1061" s="733"/>
      <c r="C1061" s="733"/>
      <c r="D1061" s="733"/>
      <c r="E1061" s="733"/>
      <c r="F1061" s="733"/>
      <c r="G1061" s="733"/>
      <c r="H1061" s="495"/>
    </row>
    <row r="1062" spans="1:8" ht="15" thickBot="1">
      <c r="A1062" s="735" t="s">
        <v>683</v>
      </c>
      <c r="B1062" s="735"/>
      <c r="C1062" s="735"/>
      <c r="D1062" s="735"/>
      <c r="E1062" s="735"/>
      <c r="F1062" s="735"/>
      <c r="G1062" s="735"/>
      <c r="H1062" s="496"/>
    </row>
    <row r="1063" spans="1:8" ht="15" thickTop="1">
      <c r="A1063" s="497"/>
      <c r="B1063" s="521" t="s">
        <v>197</v>
      </c>
      <c r="C1063" s="521" t="s">
        <v>197</v>
      </c>
      <c r="D1063" s="521" t="s">
        <v>197</v>
      </c>
      <c r="E1063" s="521" t="s">
        <v>197</v>
      </c>
      <c r="F1063" s="521" t="s">
        <v>197</v>
      </c>
      <c r="G1063" s="522" t="s">
        <v>662</v>
      </c>
      <c r="H1063" s="73"/>
    </row>
    <row r="1064" spans="1:8">
      <c r="A1064" s="504" t="s">
        <v>45</v>
      </c>
      <c r="B1064" s="524" t="s">
        <v>533</v>
      </c>
      <c r="C1064" s="524" t="s">
        <v>533</v>
      </c>
      <c r="D1064" s="524" t="s">
        <v>533</v>
      </c>
      <c r="E1064" s="524" t="s">
        <v>533</v>
      </c>
      <c r="F1064" s="524" t="s">
        <v>533</v>
      </c>
      <c r="G1064" s="554" t="s">
        <v>217</v>
      </c>
      <c r="H1064" s="73"/>
    </row>
    <row r="1065" spans="1:8">
      <c r="A1065" s="501" t="s">
        <v>684</v>
      </c>
      <c r="B1065" s="418">
        <v>0</v>
      </c>
      <c r="C1065" s="418">
        <v>0</v>
      </c>
      <c r="D1065" s="418">
        <v>0</v>
      </c>
      <c r="E1065" s="418">
        <v>0</v>
      </c>
      <c r="F1065" s="418">
        <v>0</v>
      </c>
      <c r="G1065" s="550" t="s">
        <v>535</v>
      </c>
      <c r="H1065" s="73"/>
    </row>
    <row r="1066" spans="1:8">
      <c r="A1066" s="501" t="s">
        <v>685</v>
      </c>
      <c r="B1066" s="418">
        <v>0</v>
      </c>
      <c r="C1066" s="418">
        <v>0</v>
      </c>
      <c r="D1066" s="418">
        <v>0</v>
      </c>
      <c r="E1066" s="418">
        <v>0</v>
      </c>
      <c r="F1066" s="418">
        <v>0</v>
      </c>
      <c r="G1066" s="568">
        <v>0</v>
      </c>
      <c r="H1066" s="73"/>
    </row>
    <row r="1067" spans="1:8">
      <c r="A1067" s="501" t="s">
        <v>686</v>
      </c>
      <c r="B1067" s="418">
        <v>0</v>
      </c>
      <c r="C1067" s="418">
        <v>0</v>
      </c>
      <c r="D1067" s="418">
        <v>0</v>
      </c>
      <c r="E1067" s="418">
        <v>0</v>
      </c>
      <c r="F1067" s="418">
        <v>0</v>
      </c>
      <c r="G1067" s="568">
        <v>0</v>
      </c>
      <c r="H1067" s="73"/>
    </row>
    <row r="1068" spans="1:8" s="133" customFormat="1" ht="21" customHeight="1">
      <c r="A1068" s="555" t="s">
        <v>668</v>
      </c>
      <c r="B1068" s="538">
        <f>SUM(B1065:B1067)</f>
        <v>0</v>
      </c>
      <c r="C1068" s="538">
        <f>SUM(C1065:C1067)</f>
        <v>0</v>
      </c>
      <c r="D1068" s="538">
        <f>SUM(D1065:D1067)</f>
        <v>0</v>
      </c>
      <c r="E1068" s="538">
        <f>SUM(E1065:E1067)</f>
        <v>0</v>
      </c>
      <c r="F1068" s="538">
        <f>SUM(F1065:F1067)</f>
        <v>0</v>
      </c>
      <c r="G1068" s="556">
        <f>SUM(G1066:G1067)</f>
        <v>0</v>
      </c>
      <c r="H1068" s="509"/>
    </row>
    <row r="1069" spans="1:8">
      <c r="A1069" s="501" t="s">
        <v>687</v>
      </c>
      <c r="B1069" s="569">
        <v>0</v>
      </c>
      <c r="C1069" s="569">
        <v>0</v>
      </c>
      <c r="D1069" s="569">
        <v>0</v>
      </c>
      <c r="E1069" s="569">
        <v>0</v>
      </c>
      <c r="F1069" s="569">
        <v>0</v>
      </c>
      <c r="G1069" s="568">
        <v>0</v>
      </c>
      <c r="H1069" s="73"/>
    </row>
    <row r="1070" spans="1:8">
      <c r="A1070" s="501" t="s">
        <v>688</v>
      </c>
      <c r="B1070" s="418">
        <v>0</v>
      </c>
      <c r="C1070" s="418">
        <v>0</v>
      </c>
      <c r="D1070" s="418">
        <v>0</v>
      </c>
      <c r="E1070" s="418">
        <v>0</v>
      </c>
      <c r="F1070" s="418">
        <v>0</v>
      </c>
      <c r="G1070" s="568">
        <v>0</v>
      </c>
      <c r="H1070" s="73"/>
    </row>
    <row r="1071" spans="1:8" s="133" customFormat="1" ht="21" customHeight="1">
      <c r="A1071" s="555" t="s">
        <v>689</v>
      </c>
      <c r="B1071" s="558">
        <f t="shared" ref="B1071:G1071" si="84">B1068-B1069-B1070</f>
        <v>0</v>
      </c>
      <c r="C1071" s="558">
        <f t="shared" si="84"/>
        <v>0</v>
      </c>
      <c r="D1071" s="558">
        <f t="shared" si="84"/>
        <v>0</v>
      </c>
      <c r="E1071" s="558">
        <f t="shared" si="84"/>
        <v>0</v>
      </c>
      <c r="F1071" s="558">
        <f t="shared" si="84"/>
        <v>0</v>
      </c>
      <c r="G1071" s="556">
        <f t="shared" si="84"/>
        <v>0</v>
      </c>
      <c r="H1071" s="509"/>
    </row>
    <row r="1072" spans="1:8">
      <c r="A1072" s="501" t="s">
        <v>690</v>
      </c>
      <c r="B1072" s="418">
        <v>0</v>
      </c>
      <c r="C1072" s="418">
        <v>0</v>
      </c>
      <c r="D1072" s="418">
        <v>0</v>
      </c>
      <c r="E1072" s="418">
        <v>0</v>
      </c>
      <c r="F1072" s="418">
        <v>0</v>
      </c>
      <c r="G1072" s="568">
        <v>0</v>
      </c>
      <c r="H1072" s="73"/>
    </row>
    <row r="1073" spans="1:8">
      <c r="A1073" s="501" t="s">
        <v>691</v>
      </c>
      <c r="B1073" s="543" t="e">
        <f t="shared" ref="B1073:G1073" si="85">B1071/B1072</f>
        <v>#DIV/0!</v>
      </c>
      <c r="C1073" s="543" t="e">
        <f t="shared" si="85"/>
        <v>#DIV/0!</v>
      </c>
      <c r="D1073" s="543" t="e">
        <f t="shared" si="85"/>
        <v>#DIV/0!</v>
      </c>
      <c r="E1073" s="543" t="e">
        <f t="shared" si="85"/>
        <v>#DIV/0!</v>
      </c>
      <c r="F1073" s="543" t="e">
        <f t="shared" si="85"/>
        <v>#DIV/0!</v>
      </c>
      <c r="G1073" s="544" t="e">
        <f t="shared" si="85"/>
        <v>#DIV/0!</v>
      </c>
      <c r="H1073" s="73"/>
    </row>
    <row r="1074" spans="1:8">
      <c r="A1074" s="501" t="s">
        <v>692</v>
      </c>
      <c r="B1074" s="418">
        <v>0</v>
      </c>
      <c r="C1074" s="418">
        <v>0</v>
      </c>
      <c r="D1074" s="418">
        <v>0</v>
      </c>
      <c r="E1074" s="418">
        <v>0</v>
      </c>
      <c r="F1074" s="418">
        <v>0</v>
      </c>
      <c r="G1074" s="568">
        <v>0</v>
      </c>
      <c r="H1074" s="73"/>
    </row>
    <row r="1075" spans="1:8" ht="15" thickBot="1">
      <c r="A1075" s="540" t="s">
        <v>693</v>
      </c>
      <c r="B1075" s="559" t="e">
        <f t="shared" ref="B1075:G1075" si="86">B1071/B1074</f>
        <v>#DIV/0!</v>
      </c>
      <c r="C1075" s="559" t="e">
        <f t="shared" si="86"/>
        <v>#DIV/0!</v>
      </c>
      <c r="D1075" s="559" t="e">
        <f t="shared" si="86"/>
        <v>#DIV/0!</v>
      </c>
      <c r="E1075" s="559" t="e">
        <f t="shared" si="86"/>
        <v>#DIV/0!</v>
      </c>
      <c r="F1075" s="559" t="e">
        <f t="shared" si="86"/>
        <v>#DIV/0!</v>
      </c>
      <c r="G1075" s="560" t="e">
        <f t="shared" si="86"/>
        <v>#DIV/0!</v>
      </c>
      <c r="H1075" s="73"/>
    </row>
    <row r="1076" spans="1:8" ht="15" thickTop="1"/>
    <row r="1079" spans="1:8">
      <c r="A1079" s="492" t="s">
        <v>638</v>
      </c>
      <c r="B1079" s="732" t="s">
        <v>639</v>
      </c>
      <c r="C1079" s="732"/>
      <c r="D1079" s="732"/>
      <c r="E1079" s="732"/>
      <c r="F1079" s="732"/>
      <c r="G1079" s="732"/>
      <c r="H1079" s="732"/>
    </row>
    <row r="1080" spans="1:8">
      <c r="A1080" s="492" t="s">
        <v>640</v>
      </c>
      <c r="B1080" s="493" t="s">
        <v>695</v>
      </c>
      <c r="E1080" s="73" t="s">
        <v>45</v>
      </c>
      <c r="F1080" s="427" t="s">
        <v>128</v>
      </c>
      <c r="G1080" s="493" t="s">
        <v>695</v>
      </c>
      <c r="H1080" s="73" t="s">
        <v>45</v>
      </c>
    </row>
    <row r="1081" spans="1:8" ht="18" customHeight="1">
      <c r="A1081" s="317" t="s">
        <v>642</v>
      </c>
      <c r="B1081" s="73"/>
      <c r="C1081" s="73"/>
      <c r="D1081" s="73"/>
      <c r="E1081" s="73"/>
      <c r="F1081" s="73"/>
      <c r="G1081" s="73"/>
      <c r="H1081" s="73"/>
    </row>
    <row r="1082" spans="1:8" ht="12.75" customHeight="1">
      <c r="A1082" s="317"/>
      <c r="B1082" s="73"/>
      <c r="C1082" s="73"/>
      <c r="D1082" s="73"/>
      <c r="E1082" s="73"/>
      <c r="F1082" s="73"/>
      <c r="G1082" s="73"/>
      <c r="H1082" s="73"/>
    </row>
    <row r="1083" spans="1:8" ht="12" customHeight="1">
      <c r="A1083" s="131" t="s">
        <v>643</v>
      </c>
      <c r="B1083" s="570" t="s">
        <v>432</v>
      </c>
      <c r="C1083" s="73"/>
      <c r="D1083" s="73"/>
      <c r="E1083" s="73"/>
      <c r="F1083" s="73"/>
      <c r="G1083" s="73"/>
      <c r="H1083" s="73"/>
    </row>
    <row r="1084" spans="1:8" ht="12" customHeight="1">
      <c r="A1084" s="492"/>
      <c r="B1084" s="493"/>
      <c r="C1084" s="73"/>
      <c r="D1084" s="73"/>
      <c r="E1084" s="73"/>
      <c r="F1084" s="73"/>
      <c r="G1084" s="73"/>
      <c r="H1084" s="73"/>
    </row>
    <row r="1085" spans="1:8" ht="21" customHeight="1">
      <c r="A1085" s="733" t="s">
        <v>644</v>
      </c>
      <c r="B1085" s="733"/>
      <c r="C1085" s="733"/>
      <c r="D1085" s="733"/>
      <c r="E1085" s="733"/>
      <c r="F1085" s="733"/>
      <c r="G1085" s="733"/>
      <c r="H1085" s="495"/>
    </row>
    <row r="1086" spans="1:8" ht="15" thickBot="1">
      <c r="A1086" s="734" t="s">
        <v>645</v>
      </c>
      <c r="B1086" s="734"/>
      <c r="C1086" s="734"/>
      <c r="D1086" s="734"/>
      <c r="E1086" s="734"/>
      <c r="F1086" s="734"/>
      <c r="G1086" s="734"/>
      <c r="H1086" s="496"/>
    </row>
    <row r="1087" spans="1:8" ht="15" thickTop="1">
      <c r="A1087" s="497" t="s">
        <v>646</v>
      </c>
      <c r="B1087" s="498"/>
      <c r="C1087" s="498"/>
      <c r="D1087" s="498"/>
      <c r="E1087" s="498"/>
      <c r="F1087" s="499"/>
      <c r="G1087" s="561">
        <v>0</v>
      </c>
      <c r="H1087" s="73" t="s">
        <v>45</v>
      </c>
    </row>
    <row r="1088" spans="1:8">
      <c r="A1088" s="501" t="s">
        <v>647</v>
      </c>
      <c r="B1088" s="73"/>
      <c r="C1088" s="73"/>
      <c r="D1088" s="73"/>
      <c r="E1088" s="73"/>
      <c r="F1088" s="502"/>
      <c r="G1088" s="562">
        <v>0</v>
      </c>
      <c r="H1088" s="73" t="s">
        <v>45</v>
      </c>
    </row>
    <row r="1089" spans="1:8">
      <c r="A1089" s="501" t="s">
        <v>648</v>
      </c>
      <c r="B1089" s="73"/>
      <c r="C1089" s="73"/>
      <c r="D1089" s="73"/>
      <c r="E1089" s="73"/>
      <c r="F1089" s="502"/>
      <c r="G1089" s="562">
        <v>0</v>
      </c>
      <c r="H1089" s="73" t="s">
        <v>45</v>
      </c>
    </row>
    <row r="1090" spans="1:8">
      <c r="A1090" s="504" t="s">
        <v>649</v>
      </c>
      <c r="B1090" s="505"/>
      <c r="C1090" s="505"/>
      <c r="D1090" s="505"/>
      <c r="E1090" s="505"/>
      <c r="F1090" s="506"/>
      <c r="G1090" s="563">
        <v>0</v>
      </c>
      <c r="H1090" s="73" t="s">
        <v>45</v>
      </c>
    </row>
    <row r="1091" spans="1:8" s="133" customFormat="1" ht="21" customHeight="1">
      <c r="A1091" s="508" t="s">
        <v>650</v>
      </c>
      <c r="B1091" s="509"/>
      <c r="C1091" s="509"/>
      <c r="D1091" s="509"/>
      <c r="E1091" s="509"/>
      <c r="F1091" s="510"/>
      <c r="G1091" s="511">
        <f>SUM(G1087:G1090)</f>
        <v>0</v>
      </c>
      <c r="H1091" s="509" t="s">
        <v>45</v>
      </c>
    </row>
    <row r="1092" spans="1:8">
      <c r="A1092" s="501" t="s">
        <v>651</v>
      </c>
      <c r="B1092" s="73"/>
      <c r="C1092" s="73"/>
      <c r="D1092" s="73"/>
      <c r="E1092" s="73"/>
      <c r="F1092" s="502"/>
      <c r="G1092" s="562">
        <v>0</v>
      </c>
      <c r="H1092" s="73" t="s">
        <v>45</v>
      </c>
    </row>
    <row r="1093" spans="1:8">
      <c r="A1093" s="504" t="s">
        <v>652</v>
      </c>
      <c r="B1093" s="505"/>
      <c r="C1093" s="505"/>
      <c r="D1093" s="505"/>
      <c r="E1093" s="505"/>
      <c r="F1093" s="506"/>
      <c r="G1093" s="563">
        <v>0</v>
      </c>
      <c r="H1093" s="73" t="s">
        <v>45</v>
      </c>
    </row>
    <row r="1094" spans="1:8" s="133" customFormat="1" ht="21" customHeight="1">
      <c r="A1094" s="512" t="s">
        <v>653</v>
      </c>
      <c r="B1094" s="513"/>
      <c r="C1094" s="513"/>
      <c r="D1094" s="513"/>
      <c r="E1094" s="513"/>
      <c r="F1094" s="514"/>
      <c r="G1094" s="515">
        <f>SUM(G1092:G1093)</f>
        <v>0</v>
      </c>
      <c r="H1094" s="509" t="s">
        <v>45</v>
      </c>
    </row>
    <row r="1095" spans="1:8" s="133" customFormat="1" ht="21" customHeight="1" thickBot="1">
      <c r="A1095" s="516" t="s">
        <v>654</v>
      </c>
      <c r="B1095" s="517"/>
      <c r="C1095" s="517"/>
      <c r="D1095" s="517"/>
      <c r="E1095" s="517"/>
      <c r="F1095" s="518"/>
      <c r="G1095" s="519">
        <f>G1091-G1094</f>
        <v>0</v>
      </c>
      <c r="H1095" s="509" t="s">
        <v>45</v>
      </c>
    </row>
    <row r="1096" spans="1:8" ht="15" thickTop="1">
      <c r="A1096" s="73"/>
      <c r="B1096" s="73"/>
      <c r="C1096" s="73"/>
      <c r="D1096" s="73"/>
      <c r="E1096" s="73"/>
      <c r="F1096" s="73"/>
      <c r="G1096" s="73"/>
      <c r="H1096" s="73"/>
    </row>
    <row r="1097" spans="1:8">
      <c r="A1097" s="73"/>
      <c r="B1097" s="73"/>
      <c r="C1097" s="73"/>
      <c r="D1097" s="73"/>
      <c r="E1097" s="73"/>
      <c r="F1097" s="73"/>
      <c r="G1097" s="73"/>
      <c r="H1097" s="73"/>
    </row>
    <row r="1098" spans="1:8">
      <c r="A1098" s="733" t="s">
        <v>655</v>
      </c>
      <c r="B1098" s="733"/>
      <c r="C1098" s="733"/>
      <c r="D1098" s="733"/>
      <c r="E1098" s="733"/>
      <c r="F1098" s="733"/>
      <c r="G1098" s="733"/>
      <c r="H1098" s="733"/>
    </row>
    <row r="1099" spans="1:8">
      <c r="A1099" s="73"/>
      <c r="B1099" s="73" t="s">
        <v>656</v>
      </c>
      <c r="C1099" s="73"/>
      <c r="D1099" s="73"/>
      <c r="E1099" s="73"/>
      <c r="F1099" s="73"/>
      <c r="G1099" s="564">
        <v>0</v>
      </c>
      <c r="H1099" s="73" t="s">
        <v>45</v>
      </c>
    </row>
    <row r="1100" spans="1:8">
      <c r="A1100" s="73"/>
      <c r="B1100" s="73" t="s">
        <v>657</v>
      </c>
      <c r="C1100" s="73"/>
      <c r="D1100" s="73"/>
      <c r="E1100" s="73"/>
      <c r="F1100" s="73"/>
      <c r="G1100" s="564">
        <v>0</v>
      </c>
      <c r="H1100" s="73" t="s">
        <v>45</v>
      </c>
    </row>
    <row r="1101" spans="1:8">
      <c r="A1101" s="73"/>
      <c r="B1101" s="73"/>
      <c r="C1101" s="73"/>
      <c r="D1101" s="73"/>
      <c r="E1101" s="73"/>
      <c r="F1101" s="73"/>
      <c r="G1101" s="73"/>
      <c r="H1101" s="73"/>
    </row>
    <row r="1102" spans="1:8">
      <c r="A1102" s="73"/>
      <c r="B1102" s="73"/>
      <c r="C1102" s="73"/>
      <c r="D1102" s="73"/>
      <c r="E1102" s="73"/>
      <c r="F1102" s="73"/>
      <c r="G1102" s="73"/>
      <c r="H1102" s="73"/>
    </row>
    <row r="1103" spans="1:8">
      <c r="A1103" s="733" t="s">
        <v>658</v>
      </c>
      <c r="B1103" s="733"/>
      <c r="C1103" s="733"/>
      <c r="D1103" s="733"/>
      <c r="E1103" s="733"/>
      <c r="F1103" s="733"/>
      <c r="G1103" s="733"/>
      <c r="H1103" s="733"/>
    </row>
    <row r="1104" spans="1:8" ht="15" thickBot="1">
      <c r="A1104" s="734" t="s">
        <v>659</v>
      </c>
      <c r="B1104" s="734"/>
      <c r="C1104" s="734"/>
      <c r="D1104" s="734"/>
      <c r="E1104" s="734"/>
      <c r="F1104" s="734"/>
      <c r="G1104" s="734"/>
      <c r="H1104" s="734"/>
    </row>
    <row r="1105" spans="1:8" ht="15" thickTop="1">
      <c r="A1105" s="497" t="s">
        <v>660</v>
      </c>
      <c r="B1105" s="520" t="s">
        <v>661</v>
      </c>
      <c r="C1105" s="521" t="s">
        <v>197</v>
      </c>
      <c r="D1105" s="521" t="s">
        <v>197</v>
      </c>
      <c r="E1105" s="521" t="s">
        <v>197</v>
      </c>
      <c r="F1105" s="521" t="s">
        <v>197</v>
      </c>
      <c r="G1105" s="521" t="s">
        <v>662</v>
      </c>
      <c r="H1105" s="522" t="s">
        <v>663</v>
      </c>
    </row>
    <row r="1106" spans="1:8">
      <c r="A1106" s="504"/>
      <c r="B1106" s="523" t="s">
        <v>216</v>
      </c>
      <c r="C1106" s="524" t="s">
        <v>533</v>
      </c>
      <c r="D1106" s="524" t="s">
        <v>533</v>
      </c>
      <c r="E1106" s="524" t="s">
        <v>533</v>
      </c>
      <c r="F1106" s="524" t="s">
        <v>533</v>
      </c>
      <c r="G1106" s="523" t="s">
        <v>217</v>
      </c>
      <c r="H1106" s="525"/>
    </row>
    <row r="1107" spans="1:8">
      <c r="A1107" s="501" t="s">
        <v>664</v>
      </c>
      <c r="B1107" s="526" t="s">
        <v>535</v>
      </c>
      <c r="C1107" s="418">
        <v>0</v>
      </c>
      <c r="D1107" s="418">
        <v>0</v>
      </c>
      <c r="E1107" s="418">
        <v>0</v>
      </c>
      <c r="F1107" s="418">
        <v>0</v>
      </c>
      <c r="G1107" s="526" t="s">
        <v>535</v>
      </c>
      <c r="H1107" s="530" t="s">
        <v>535</v>
      </c>
    </row>
    <row r="1108" spans="1:8">
      <c r="A1108" s="501" t="s">
        <v>665</v>
      </c>
      <c r="B1108" s="418">
        <v>0</v>
      </c>
      <c r="C1108" s="418">
        <v>0</v>
      </c>
      <c r="D1108" s="418">
        <v>0</v>
      </c>
      <c r="E1108" s="418">
        <v>0</v>
      </c>
      <c r="F1108" s="418">
        <v>0</v>
      </c>
      <c r="G1108" s="418">
        <v>0</v>
      </c>
      <c r="H1108" s="544">
        <f>SUM(B1108:G1108)</f>
        <v>0</v>
      </c>
    </row>
    <row r="1109" spans="1:8">
      <c r="A1109" s="501" t="s">
        <v>666</v>
      </c>
      <c r="B1109" s="418">
        <v>0</v>
      </c>
      <c r="C1109" s="418">
        <v>0</v>
      </c>
      <c r="D1109" s="418">
        <v>0</v>
      </c>
      <c r="E1109" s="418">
        <v>0</v>
      </c>
      <c r="F1109" s="418">
        <v>0</v>
      </c>
      <c r="G1109" s="418">
        <v>0</v>
      </c>
      <c r="H1109" s="544">
        <f>SUM(B1109:G1109)</f>
        <v>0</v>
      </c>
    </row>
    <row r="1110" spans="1:8">
      <c r="A1110" s="504" t="s">
        <v>667</v>
      </c>
      <c r="B1110" s="565">
        <v>0</v>
      </c>
      <c r="C1110" s="565">
        <v>0</v>
      </c>
      <c r="D1110" s="565">
        <v>0</v>
      </c>
      <c r="E1110" s="565">
        <v>0</v>
      </c>
      <c r="F1110" s="565">
        <v>0</v>
      </c>
      <c r="G1110" s="565">
        <v>0</v>
      </c>
      <c r="H1110" s="546">
        <f>SUM(B1110:G1110)</f>
        <v>0</v>
      </c>
    </row>
    <row r="1111" spans="1:8" s="133" customFormat="1" ht="21" customHeight="1">
      <c r="A1111" s="536" t="s">
        <v>668</v>
      </c>
      <c r="B1111" s="566" t="s">
        <v>535</v>
      </c>
      <c r="C1111" s="538">
        <f>C1107-C1108+C1109+C1110</f>
        <v>0</v>
      </c>
      <c r="D1111" s="538">
        <f>D1107-D1108+D1109+D1110</f>
        <v>0</v>
      </c>
      <c r="E1111" s="538">
        <f>E1107-E1108+E1109+E1110</f>
        <v>0</v>
      </c>
      <c r="F1111" s="538">
        <f>F1107-F1108+F1109+F1110</f>
        <v>0</v>
      </c>
      <c r="G1111" s="538">
        <f>-G1108+G1109+G1110</f>
        <v>0</v>
      </c>
      <c r="H1111" s="539" t="s">
        <v>535</v>
      </c>
    </row>
    <row r="1112" spans="1:8" ht="15" thickBot="1">
      <c r="A1112" s="540" t="s">
        <v>669</v>
      </c>
      <c r="B1112" s="567">
        <v>0</v>
      </c>
      <c r="C1112" s="567">
        <v>0</v>
      </c>
      <c r="D1112" s="567">
        <v>0</v>
      </c>
      <c r="E1112" s="567">
        <v>0</v>
      </c>
      <c r="F1112" s="567">
        <v>0</v>
      </c>
      <c r="G1112" s="567">
        <v>0</v>
      </c>
      <c r="H1112" s="542">
        <f>SUM(B1112:G1112)</f>
        <v>0</v>
      </c>
    </row>
    <row r="1113" spans="1:8" ht="15" thickTop="1">
      <c r="A1113" s="73"/>
      <c r="B1113" s="73"/>
      <c r="C1113" s="73"/>
      <c r="D1113" s="73"/>
      <c r="E1113" s="73"/>
      <c r="F1113" s="73"/>
      <c r="G1113" s="73"/>
      <c r="H1113" s="73"/>
    </row>
    <row r="1114" spans="1:8">
      <c r="A1114" s="73"/>
      <c r="B1114" s="73"/>
      <c r="C1114" s="73"/>
      <c r="D1114" s="73"/>
      <c r="E1114" s="73"/>
      <c r="F1114" s="73"/>
      <c r="G1114" s="73"/>
      <c r="H1114" s="73"/>
    </row>
    <row r="1115" spans="1:8">
      <c r="A1115" s="73"/>
      <c r="B1115" s="73"/>
      <c r="C1115" s="73"/>
      <c r="D1115" s="73"/>
      <c r="E1115" s="73"/>
      <c r="F1115" s="73"/>
      <c r="G1115" s="73"/>
      <c r="H1115" s="73"/>
    </row>
    <row r="1116" spans="1:8">
      <c r="A1116" s="73"/>
      <c r="B1116" s="73"/>
      <c r="C1116" s="73"/>
      <c r="D1116" s="73"/>
      <c r="E1116" s="73"/>
      <c r="F1116" s="73"/>
      <c r="G1116" s="73"/>
      <c r="H1116" s="73"/>
    </row>
    <row r="1117" spans="1:8">
      <c r="A1117" s="73"/>
      <c r="B1117" s="73"/>
      <c r="C1117" s="73"/>
      <c r="D1117" s="73"/>
      <c r="E1117" s="73"/>
      <c r="F1117" s="73"/>
      <c r="G1117" s="73"/>
      <c r="H1117" s="73"/>
    </row>
    <row r="1118" spans="1:8">
      <c r="A1118" s="733" t="s">
        <v>670</v>
      </c>
      <c r="B1118" s="733"/>
      <c r="C1118" s="733"/>
      <c r="D1118" s="733"/>
      <c r="E1118" s="733"/>
      <c r="F1118" s="733"/>
      <c r="G1118" s="733"/>
      <c r="H1118" s="733"/>
    </row>
    <row r="1119" spans="1:8" ht="15" thickBot="1">
      <c r="A1119" s="734" t="s">
        <v>671</v>
      </c>
      <c r="B1119" s="734"/>
      <c r="C1119" s="734"/>
      <c r="D1119" s="734"/>
      <c r="E1119" s="734"/>
      <c r="F1119" s="734"/>
      <c r="G1119" s="734"/>
      <c r="H1119" s="734"/>
    </row>
    <row r="1120" spans="1:8" ht="15" thickTop="1">
      <c r="A1120" s="497" t="s">
        <v>45</v>
      </c>
      <c r="B1120" s="520" t="s">
        <v>672</v>
      </c>
      <c r="C1120" s="521" t="s">
        <v>197</v>
      </c>
      <c r="D1120" s="521" t="s">
        <v>197</v>
      </c>
      <c r="E1120" s="521" t="s">
        <v>197</v>
      </c>
      <c r="F1120" s="521" t="s">
        <v>197</v>
      </c>
      <c r="G1120" s="521" t="s">
        <v>662</v>
      </c>
      <c r="H1120" s="522" t="s">
        <v>663</v>
      </c>
    </row>
    <row r="1121" spans="1:8">
      <c r="A1121" s="504" t="s">
        <v>45</v>
      </c>
      <c r="B1121" s="523" t="s">
        <v>216</v>
      </c>
      <c r="C1121" s="524" t="s">
        <v>533</v>
      </c>
      <c r="D1121" s="524" t="s">
        <v>533</v>
      </c>
      <c r="E1121" s="524" t="s">
        <v>533</v>
      </c>
      <c r="F1121" s="524" t="s">
        <v>533</v>
      </c>
      <c r="G1121" s="523" t="s">
        <v>217</v>
      </c>
      <c r="H1121" s="525"/>
    </row>
    <row r="1122" spans="1:8">
      <c r="A1122" s="501" t="s">
        <v>673</v>
      </c>
      <c r="B1122" s="418">
        <v>0</v>
      </c>
      <c r="C1122" s="418">
        <v>0</v>
      </c>
      <c r="D1122" s="418">
        <v>0</v>
      </c>
      <c r="E1122" s="418">
        <v>0</v>
      </c>
      <c r="F1122" s="418">
        <v>0</v>
      </c>
      <c r="G1122" s="418">
        <v>0</v>
      </c>
      <c r="H1122" s="544">
        <f>SUM(B1122:G1122)</f>
        <v>0</v>
      </c>
    </row>
    <row r="1123" spans="1:8">
      <c r="A1123" s="504" t="s">
        <v>674</v>
      </c>
      <c r="B1123" s="565">
        <v>0</v>
      </c>
      <c r="C1123" s="565">
        <v>0</v>
      </c>
      <c r="D1123" s="565">
        <v>0</v>
      </c>
      <c r="E1123" s="565">
        <v>0</v>
      </c>
      <c r="F1123" s="565">
        <v>0</v>
      </c>
      <c r="G1123" s="565">
        <v>0</v>
      </c>
      <c r="H1123" s="546">
        <f>SUM(B1123:G1123)</f>
        <v>0</v>
      </c>
    </row>
    <row r="1124" spans="1:8" ht="21" customHeight="1">
      <c r="A1124" s="536" t="s">
        <v>668</v>
      </c>
      <c r="B1124" s="532">
        <f t="shared" ref="B1124:G1124" si="87">SUM(B1122:B1123)</f>
        <v>0</v>
      </c>
      <c r="C1124" s="532">
        <f t="shared" si="87"/>
        <v>0</v>
      </c>
      <c r="D1124" s="532">
        <f t="shared" si="87"/>
        <v>0</v>
      </c>
      <c r="E1124" s="532">
        <f t="shared" si="87"/>
        <v>0</v>
      </c>
      <c r="F1124" s="532">
        <f t="shared" si="87"/>
        <v>0</v>
      </c>
      <c r="G1124" s="532">
        <f t="shared" si="87"/>
        <v>0</v>
      </c>
      <c r="H1124" s="547">
        <f>SUM(B1124:G1124)</f>
        <v>0</v>
      </c>
    </row>
    <row r="1125" spans="1:8" ht="15" thickBot="1">
      <c r="A1125" s="540" t="s">
        <v>675</v>
      </c>
      <c r="B1125" s="567">
        <v>0</v>
      </c>
      <c r="C1125" s="567">
        <v>0</v>
      </c>
      <c r="D1125" s="567">
        <v>0</v>
      </c>
      <c r="E1125" s="567">
        <v>0</v>
      </c>
      <c r="F1125" s="567">
        <v>0</v>
      </c>
      <c r="G1125" s="548" t="s">
        <v>535</v>
      </c>
      <c r="H1125" s="542">
        <f>SUM(B1125:G1125)</f>
        <v>0</v>
      </c>
    </row>
    <row r="1126" spans="1:8" ht="15" thickTop="1">
      <c r="A1126" s="73"/>
      <c r="B1126" s="73"/>
      <c r="C1126" s="73"/>
      <c r="D1126" s="73"/>
      <c r="E1126" s="73"/>
      <c r="F1126" s="73"/>
      <c r="G1126" s="73"/>
      <c r="H1126" s="73"/>
    </row>
    <row r="1127" spans="1:8">
      <c r="A1127" s="73"/>
      <c r="B1127" s="73"/>
      <c r="C1127" s="73"/>
      <c r="D1127" s="73"/>
      <c r="E1127" s="73"/>
      <c r="F1127" s="73"/>
      <c r="G1127" s="73"/>
      <c r="H1127" s="73"/>
    </row>
    <row r="1128" spans="1:8">
      <c r="A1128" s="733" t="s">
        <v>676</v>
      </c>
      <c r="B1128" s="733"/>
      <c r="C1128" s="733"/>
      <c r="D1128" s="733"/>
      <c r="E1128" s="733"/>
      <c r="F1128" s="733"/>
      <c r="G1128" s="733"/>
      <c r="H1128" s="733"/>
    </row>
    <row r="1129" spans="1:8" ht="15" thickBot="1">
      <c r="A1129" s="735" t="s">
        <v>677</v>
      </c>
      <c r="B1129" s="735"/>
      <c r="C1129" s="735"/>
      <c r="D1129" s="735"/>
      <c r="E1129" s="735"/>
      <c r="F1129" s="735"/>
      <c r="G1129" s="735"/>
      <c r="H1129" s="735"/>
    </row>
    <row r="1130" spans="1:8" ht="15" thickTop="1">
      <c r="A1130" s="501" t="s">
        <v>45</v>
      </c>
      <c r="B1130" s="549" t="s">
        <v>678</v>
      </c>
      <c r="C1130" s="521" t="s">
        <v>197</v>
      </c>
      <c r="D1130" s="521" t="s">
        <v>197</v>
      </c>
      <c r="E1130" s="521" t="s">
        <v>197</v>
      </c>
      <c r="F1130" s="521" t="s">
        <v>197</v>
      </c>
      <c r="G1130" s="526" t="s">
        <v>662</v>
      </c>
      <c r="H1130" s="550" t="s">
        <v>663</v>
      </c>
    </row>
    <row r="1131" spans="1:8">
      <c r="A1131" s="504" t="s">
        <v>45</v>
      </c>
      <c r="B1131" s="523" t="s">
        <v>216</v>
      </c>
      <c r="C1131" s="524" t="s">
        <v>533</v>
      </c>
      <c r="D1131" s="524" t="s">
        <v>533</v>
      </c>
      <c r="E1131" s="524" t="s">
        <v>533</v>
      </c>
      <c r="F1131" s="524" t="s">
        <v>533</v>
      </c>
      <c r="G1131" s="523" t="s">
        <v>217</v>
      </c>
      <c r="H1131" s="525"/>
    </row>
    <row r="1132" spans="1:8">
      <c r="A1132" s="501" t="s">
        <v>679</v>
      </c>
      <c r="B1132" s="418">
        <v>0</v>
      </c>
      <c r="C1132" s="418">
        <v>0</v>
      </c>
      <c r="D1132" s="418">
        <v>0</v>
      </c>
      <c r="E1132" s="418">
        <v>0</v>
      </c>
      <c r="F1132" s="418">
        <v>0</v>
      </c>
      <c r="G1132" s="418">
        <v>0</v>
      </c>
      <c r="H1132" s="544">
        <f>SUM(B1132:G1132)</f>
        <v>0</v>
      </c>
    </row>
    <row r="1133" spans="1:8">
      <c r="A1133" s="504" t="s">
        <v>680</v>
      </c>
      <c r="B1133" s="565">
        <v>0</v>
      </c>
      <c r="C1133" s="565">
        <v>0</v>
      </c>
      <c r="D1133" s="565">
        <v>0</v>
      </c>
      <c r="E1133" s="565">
        <v>0</v>
      </c>
      <c r="F1133" s="565">
        <v>0</v>
      </c>
      <c r="G1133" s="565">
        <v>0</v>
      </c>
      <c r="H1133" s="546">
        <f>SUM(B1133:G1133)</f>
        <v>0</v>
      </c>
    </row>
    <row r="1134" spans="1:8" s="133" customFormat="1" ht="21" customHeight="1">
      <c r="A1134" s="536" t="s">
        <v>668</v>
      </c>
      <c r="B1134" s="532">
        <f t="shared" ref="B1134:G1134" si="88">SUM(B1132:B1133)</f>
        <v>0</v>
      </c>
      <c r="C1134" s="532">
        <f t="shared" si="88"/>
        <v>0</v>
      </c>
      <c r="D1134" s="532">
        <f t="shared" si="88"/>
        <v>0</v>
      </c>
      <c r="E1134" s="532">
        <f t="shared" si="88"/>
        <v>0</v>
      </c>
      <c r="F1134" s="532">
        <f t="shared" si="88"/>
        <v>0</v>
      </c>
      <c r="G1134" s="532">
        <f t="shared" si="88"/>
        <v>0</v>
      </c>
      <c r="H1134" s="551">
        <f>SUM(B1134:G1134)</f>
        <v>0</v>
      </c>
    </row>
    <row r="1135" spans="1:8" ht="38.25" customHeight="1" thickBot="1">
      <c r="A1135" s="552" t="s">
        <v>681</v>
      </c>
      <c r="B1135" s="567">
        <v>0</v>
      </c>
      <c r="C1135" s="567">
        <v>0</v>
      </c>
      <c r="D1135" s="567">
        <v>0</v>
      </c>
      <c r="E1135" s="567">
        <v>0</v>
      </c>
      <c r="F1135" s="567">
        <v>0</v>
      </c>
      <c r="G1135" s="567">
        <v>0</v>
      </c>
      <c r="H1135" s="553" t="s">
        <v>535</v>
      </c>
    </row>
    <row r="1136" spans="1:8" ht="11.25" customHeight="1" thickTop="1">
      <c r="A1136" s="73"/>
      <c r="B1136" s="73"/>
      <c r="C1136" s="73"/>
      <c r="D1136" s="73"/>
      <c r="E1136" s="73"/>
      <c r="F1136" s="73"/>
      <c r="G1136" s="73"/>
      <c r="H1136" s="73"/>
    </row>
    <row r="1137" spans="1:8">
      <c r="A1137" s="73"/>
      <c r="B1137" s="73"/>
      <c r="C1137" s="73"/>
      <c r="D1137" s="73"/>
      <c r="E1137" s="73"/>
      <c r="F1137" s="73"/>
      <c r="G1137" s="73"/>
      <c r="H1137" s="73"/>
    </row>
    <row r="1138" spans="1:8">
      <c r="A1138" s="733" t="s">
        <v>682</v>
      </c>
      <c r="B1138" s="733"/>
      <c r="C1138" s="733"/>
      <c r="D1138" s="733"/>
      <c r="E1138" s="733"/>
      <c r="F1138" s="733"/>
      <c r="G1138" s="733"/>
      <c r="H1138" s="495"/>
    </row>
    <row r="1139" spans="1:8" ht="15" thickBot="1">
      <c r="A1139" s="735" t="s">
        <v>683</v>
      </c>
      <c r="B1139" s="735"/>
      <c r="C1139" s="735"/>
      <c r="D1139" s="735"/>
      <c r="E1139" s="735"/>
      <c r="F1139" s="735"/>
      <c r="G1139" s="735"/>
      <c r="H1139" s="496"/>
    </row>
    <row r="1140" spans="1:8" ht="15" thickTop="1">
      <c r="A1140" s="497"/>
      <c r="B1140" s="521" t="s">
        <v>197</v>
      </c>
      <c r="C1140" s="521" t="s">
        <v>197</v>
      </c>
      <c r="D1140" s="521" t="s">
        <v>197</v>
      </c>
      <c r="E1140" s="521" t="s">
        <v>197</v>
      </c>
      <c r="F1140" s="521" t="s">
        <v>197</v>
      </c>
      <c r="G1140" s="522" t="s">
        <v>662</v>
      </c>
      <c r="H1140" s="73"/>
    </row>
    <row r="1141" spans="1:8">
      <c r="A1141" s="504" t="s">
        <v>45</v>
      </c>
      <c r="B1141" s="524" t="s">
        <v>533</v>
      </c>
      <c r="C1141" s="524" t="s">
        <v>533</v>
      </c>
      <c r="D1141" s="524" t="s">
        <v>533</v>
      </c>
      <c r="E1141" s="524" t="s">
        <v>533</v>
      </c>
      <c r="F1141" s="524" t="s">
        <v>533</v>
      </c>
      <c r="G1141" s="554" t="s">
        <v>217</v>
      </c>
      <c r="H1141" s="73"/>
    </row>
    <row r="1142" spans="1:8">
      <c r="A1142" s="501" t="s">
        <v>684</v>
      </c>
      <c r="B1142" s="418">
        <v>0</v>
      </c>
      <c r="C1142" s="418">
        <v>0</v>
      </c>
      <c r="D1142" s="418">
        <v>0</v>
      </c>
      <c r="E1142" s="418">
        <v>0</v>
      </c>
      <c r="F1142" s="418">
        <v>0</v>
      </c>
      <c r="G1142" s="550" t="s">
        <v>535</v>
      </c>
      <c r="H1142" s="73"/>
    </row>
    <row r="1143" spans="1:8">
      <c r="A1143" s="501" t="s">
        <v>685</v>
      </c>
      <c r="B1143" s="418">
        <v>0</v>
      </c>
      <c r="C1143" s="418">
        <v>0</v>
      </c>
      <c r="D1143" s="418">
        <v>0</v>
      </c>
      <c r="E1143" s="418">
        <v>0</v>
      </c>
      <c r="F1143" s="418">
        <v>0</v>
      </c>
      <c r="G1143" s="568">
        <v>0</v>
      </c>
      <c r="H1143" s="73"/>
    </row>
    <row r="1144" spans="1:8">
      <c r="A1144" s="501" t="s">
        <v>686</v>
      </c>
      <c r="B1144" s="418">
        <v>0</v>
      </c>
      <c r="C1144" s="418">
        <v>0</v>
      </c>
      <c r="D1144" s="418">
        <v>0</v>
      </c>
      <c r="E1144" s="418">
        <v>0</v>
      </c>
      <c r="F1144" s="418">
        <v>0</v>
      </c>
      <c r="G1144" s="568">
        <v>0</v>
      </c>
      <c r="H1144" s="73"/>
    </row>
    <row r="1145" spans="1:8" s="133" customFormat="1" ht="21" customHeight="1">
      <c r="A1145" s="555" t="s">
        <v>668</v>
      </c>
      <c r="B1145" s="538">
        <f>SUM(B1142:B1144)</f>
        <v>0</v>
      </c>
      <c r="C1145" s="538">
        <f>SUM(C1142:C1144)</f>
        <v>0</v>
      </c>
      <c r="D1145" s="538">
        <f>SUM(D1142:D1144)</f>
        <v>0</v>
      </c>
      <c r="E1145" s="538">
        <f>SUM(E1142:E1144)</f>
        <v>0</v>
      </c>
      <c r="F1145" s="538">
        <f>SUM(F1142:F1144)</f>
        <v>0</v>
      </c>
      <c r="G1145" s="556">
        <f>SUM(G1143:G1144)</f>
        <v>0</v>
      </c>
      <c r="H1145" s="509"/>
    </row>
    <row r="1146" spans="1:8">
      <c r="A1146" s="501" t="s">
        <v>687</v>
      </c>
      <c r="B1146" s="569">
        <v>0</v>
      </c>
      <c r="C1146" s="569">
        <v>0</v>
      </c>
      <c r="D1146" s="569">
        <v>0</v>
      </c>
      <c r="E1146" s="569">
        <v>0</v>
      </c>
      <c r="F1146" s="569">
        <v>0</v>
      </c>
      <c r="G1146" s="568">
        <v>0</v>
      </c>
      <c r="H1146" s="73"/>
    </row>
    <row r="1147" spans="1:8">
      <c r="A1147" s="501" t="s">
        <v>688</v>
      </c>
      <c r="B1147" s="418">
        <v>0</v>
      </c>
      <c r="C1147" s="418">
        <v>0</v>
      </c>
      <c r="D1147" s="418">
        <v>0</v>
      </c>
      <c r="E1147" s="418">
        <v>0</v>
      </c>
      <c r="F1147" s="418">
        <v>0</v>
      </c>
      <c r="G1147" s="568">
        <v>0</v>
      </c>
      <c r="H1147" s="73"/>
    </row>
    <row r="1148" spans="1:8" s="133" customFormat="1" ht="21" customHeight="1">
      <c r="A1148" s="555" t="s">
        <v>689</v>
      </c>
      <c r="B1148" s="558">
        <f t="shared" ref="B1148:G1148" si="89">B1145-B1146-B1147</f>
        <v>0</v>
      </c>
      <c r="C1148" s="558">
        <f t="shared" si="89"/>
        <v>0</v>
      </c>
      <c r="D1148" s="558">
        <f t="shared" si="89"/>
        <v>0</v>
      </c>
      <c r="E1148" s="558">
        <f t="shared" si="89"/>
        <v>0</v>
      </c>
      <c r="F1148" s="558">
        <f t="shared" si="89"/>
        <v>0</v>
      </c>
      <c r="G1148" s="556">
        <f t="shared" si="89"/>
        <v>0</v>
      </c>
      <c r="H1148" s="509"/>
    </row>
    <row r="1149" spans="1:8">
      <c r="A1149" s="501" t="s">
        <v>690</v>
      </c>
      <c r="B1149" s="418">
        <v>0</v>
      </c>
      <c r="C1149" s="418">
        <v>0</v>
      </c>
      <c r="D1149" s="418">
        <v>0</v>
      </c>
      <c r="E1149" s="418">
        <v>0</v>
      </c>
      <c r="F1149" s="418">
        <v>0</v>
      </c>
      <c r="G1149" s="568">
        <v>0</v>
      </c>
      <c r="H1149" s="73"/>
    </row>
    <row r="1150" spans="1:8">
      <c r="A1150" s="501" t="s">
        <v>691</v>
      </c>
      <c r="B1150" s="543" t="e">
        <f t="shared" ref="B1150:G1150" si="90">B1148/B1149</f>
        <v>#DIV/0!</v>
      </c>
      <c r="C1150" s="543" t="e">
        <f t="shared" si="90"/>
        <v>#DIV/0!</v>
      </c>
      <c r="D1150" s="543" t="e">
        <f t="shared" si="90"/>
        <v>#DIV/0!</v>
      </c>
      <c r="E1150" s="543" t="e">
        <f t="shared" si="90"/>
        <v>#DIV/0!</v>
      </c>
      <c r="F1150" s="543" t="e">
        <f t="shared" si="90"/>
        <v>#DIV/0!</v>
      </c>
      <c r="G1150" s="544" t="e">
        <f t="shared" si="90"/>
        <v>#DIV/0!</v>
      </c>
      <c r="H1150" s="73"/>
    </row>
    <row r="1151" spans="1:8">
      <c r="A1151" s="501" t="s">
        <v>692</v>
      </c>
      <c r="B1151" s="418">
        <v>0</v>
      </c>
      <c r="C1151" s="418">
        <v>0</v>
      </c>
      <c r="D1151" s="418">
        <v>0</v>
      </c>
      <c r="E1151" s="418">
        <v>0</v>
      </c>
      <c r="F1151" s="418">
        <v>0</v>
      </c>
      <c r="G1151" s="568">
        <v>0</v>
      </c>
      <c r="H1151" s="73"/>
    </row>
    <row r="1152" spans="1:8" ht="15" thickBot="1">
      <c r="A1152" s="540" t="s">
        <v>693</v>
      </c>
      <c r="B1152" s="559" t="e">
        <f t="shared" ref="B1152:G1152" si="91">B1148/B1151</f>
        <v>#DIV/0!</v>
      </c>
      <c r="C1152" s="559" t="e">
        <f t="shared" si="91"/>
        <v>#DIV/0!</v>
      </c>
      <c r="D1152" s="559" t="e">
        <f t="shared" si="91"/>
        <v>#DIV/0!</v>
      </c>
      <c r="E1152" s="559" t="e">
        <f t="shared" si="91"/>
        <v>#DIV/0!</v>
      </c>
      <c r="F1152" s="559" t="e">
        <f t="shared" si="91"/>
        <v>#DIV/0!</v>
      </c>
      <c r="G1152" s="560" t="e">
        <f t="shared" si="91"/>
        <v>#DIV/0!</v>
      </c>
      <c r="H1152" s="73"/>
    </row>
    <row r="1153" spans="1:8" ht="15" thickTop="1"/>
    <row r="1156" spans="1:8">
      <c r="A1156" s="492" t="s">
        <v>638</v>
      </c>
      <c r="B1156" s="732" t="s">
        <v>639</v>
      </c>
      <c r="C1156" s="732"/>
      <c r="D1156" s="732"/>
      <c r="E1156" s="732"/>
      <c r="F1156" s="732"/>
      <c r="G1156" s="732"/>
      <c r="H1156" s="732"/>
    </row>
    <row r="1157" spans="1:8">
      <c r="A1157" s="492" t="s">
        <v>640</v>
      </c>
      <c r="B1157" s="493" t="s">
        <v>695</v>
      </c>
      <c r="E1157" s="73" t="s">
        <v>45</v>
      </c>
      <c r="F1157" s="427" t="s">
        <v>128</v>
      </c>
      <c r="G1157" s="493" t="s">
        <v>695</v>
      </c>
      <c r="H1157" s="73" t="s">
        <v>45</v>
      </c>
    </row>
    <row r="1158" spans="1:8" ht="18" customHeight="1">
      <c r="A1158" s="317" t="s">
        <v>642</v>
      </c>
      <c r="B1158" s="73"/>
      <c r="C1158" s="73"/>
      <c r="D1158" s="73"/>
      <c r="E1158" s="73"/>
      <c r="F1158" s="73"/>
      <c r="G1158" s="73"/>
      <c r="H1158" s="73"/>
    </row>
    <row r="1159" spans="1:8" ht="12.75" customHeight="1">
      <c r="A1159" s="317"/>
      <c r="B1159" s="73"/>
      <c r="C1159" s="73"/>
      <c r="D1159" s="73"/>
      <c r="E1159" s="73"/>
      <c r="F1159" s="73"/>
      <c r="G1159" s="73"/>
      <c r="H1159" s="73"/>
    </row>
    <row r="1160" spans="1:8" ht="12" customHeight="1">
      <c r="A1160" s="131" t="s">
        <v>643</v>
      </c>
      <c r="B1160" s="570" t="s">
        <v>433</v>
      </c>
      <c r="C1160" s="73"/>
      <c r="D1160" s="73"/>
      <c r="E1160" s="73"/>
      <c r="F1160" s="73"/>
      <c r="G1160" s="73"/>
      <c r="H1160" s="73"/>
    </row>
    <row r="1161" spans="1:8" ht="12" customHeight="1">
      <c r="A1161" s="492"/>
      <c r="B1161" s="493"/>
      <c r="C1161" s="73"/>
      <c r="D1161" s="73"/>
      <c r="E1161" s="73"/>
      <c r="F1161" s="73"/>
      <c r="G1161" s="73"/>
      <c r="H1161" s="73"/>
    </row>
    <row r="1162" spans="1:8" ht="21" customHeight="1">
      <c r="A1162" s="733" t="s">
        <v>644</v>
      </c>
      <c r="B1162" s="733"/>
      <c r="C1162" s="733"/>
      <c r="D1162" s="733"/>
      <c r="E1162" s="733"/>
      <c r="F1162" s="733"/>
      <c r="G1162" s="733"/>
      <c r="H1162" s="495"/>
    </row>
    <row r="1163" spans="1:8" ht="15" thickBot="1">
      <c r="A1163" s="734" t="s">
        <v>645</v>
      </c>
      <c r="B1163" s="734"/>
      <c r="C1163" s="734"/>
      <c r="D1163" s="734"/>
      <c r="E1163" s="734"/>
      <c r="F1163" s="734"/>
      <c r="G1163" s="734"/>
      <c r="H1163" s="496"/>
    </row>
    <row r="1164" spans="1:8" ht="15" thickTop="1">
      <c r="A1164" s="497" t="s">
        <v>646</v>
      </c>
      <c r="B1164" s="498"/>
      <c r="C1164" s="498"/>
      <c r="D1164" s="498"/>
      <c r="E1164" s="498"/>
      <c r="F1164" s="499"/>
      <c r="G1164" s="561">
        <v>0</v>
      </c>
      <c r="H1164" s="73" t="s">
        <v>45</v>
      </c>
    </row>
    <row r="1165" spans="1:8">
      <c r="A1165" s="501" t="s">
        <v>647</v>
      </c>
      <c r="B1165" s="73"/>
      <c r="C1165" s="73"/>
      <c r="D1165" s="73"/>
      <c r="E1165" s="73"/>
      <c r="F1165" s="502"/>
      <c r="G1165" s="562">
        <v>0</v>
      </c>
      <c r="H1165" s="73" t="s">
        <v>45</v>
      </c>
    </row>
    <row r="1166" spans="1:8">
      <c r="A1166" s="501" t="s">
        <v>648</v>
      </c>
      <c r="B1166" s="73"/>
      <c r="C1166" s="73"/>
      <c r="D1166" s="73"/>
      <c r="E1166" s="73"/>
      <c r="F1166" s="502"/>
      <c r="G1166" s="562">
        <v>0</v>
      </c>
      <c r="H1166" s="73" t="s">
        <v>45</v>
      </c>
    </row>
    <row r="1167" spans="1:8">
      <c r="A1167" s="504" t="s">
        <v>649</v>
      </c>
      <c r="B1167" s="505"/>
      <c r="C1167" s="505"/>
      <c r="D1167" s="505"/>
      <c r="E1167" s="505"/>
      <c r="F1167" s="506"/>
      <c r="G1167" s="563">
        <v>0</v>
      </c>
      <c r="H1167" s="73" t="s">
        <v>45</v>
      </c>
    </row>
    <row r="1168" spans="1:8" s="133" customFormat="1" ht="21" customHeight="1">
      <c r="A1168" s="508" t="s">
        <v>650</v>
      </c>
      <c r="B1168" s="509"/>
      <c r="C1168" s="509"/>
      <c r="D1168" s="509"/>
      <c r="E1168" s="509"/>
      <c r="F1168" s="510"/>
      <c r="G1168" s="511">
        <f>SUM(G1164:G1167)</f>
        <v>0</v>
      </c>
      <c r="H1168" s="509" t="s">
        <v>45</v>
      </c>
    </row>
    <row r="1169" spans="1:8">
      <c r="A1169" s="501" t="s">
        <v>651</v>
      </c>
      <c r="B1169" s="73"/>
      <c r="C1169" s="73"/>
      <c r="D1169" s="73"/>
      <c r="E1169" s="73"/>
      <c r="F1169" s="502"/>
      <c r="G1169" s="562">
        <v>0</v>
      </c>
      <c r="H1169" s="73" t="s">
        <v>45</v>
      </c>
    </row>
    <row r="1170" spans="1:8">
      <c r="A1170" s="504" t="s">
        <v>652</v>
      </c>
      <c r="B1170" s="505"/>
      <c r="C1170" s="505"/>
      <c r="D1170" s="505"/>
      <c r="E1170" s="505"/>
      <c r="F1170" s="506"/>
      <c r="G1170" s="563">
        <v>0</v>
      </c>
      <c r="H1170" s="73" t="s">
        <v>45</v>
      </c>
    </row>
    <row r="1171" spans="1:8" s="133" customFormat="1" ht="21" customHeight="1">
      <c r="A1171" s="512" t="s">
        <v>653</v>
      </c>
      <c r="B1171" s="513"/>
      <c r="C1171" s="513"/>
      <c r="D1171" s="513"/>
      <c r="E1171" s="513"/>
      <c r="F1171" s="514"/>
      <c r="G1171" s="515">
        <f>SUM(G1169:G1170)</f>
        <v>0</v>
      </c>
      <c r="H1171" s="509" t="s">
        <v>45</v>
      </c>
    </row>
    <row r="1172" spans="1:8" s="133" customFormat="1" ht="21" customHeight="1" thickBot="1">
      <c r="A1172" s="516" t="s">
        <v>654</v>
      </c>
      <c r="B1172" s="517"/>
      <c r="C1172" s="517"/>
      <c r="D1172" s="517"/>
      <c r="E1172" s="517"/>
      <c r="F1172" s="518"/>
      <c r="G1172" s="519">
        <f>G1168-G1171</f>
        <v>0</v>
      </c>
      <c r="H1172" s="509" t="s">
        <v>45</v>
      </c>
    </row>
    <row r="1173" spans="1:8" ht="15" thickTop="1">
      <c r="A1173" s="73"/>
      <c r="B1173" s="73"/>
      <c r="C1173" s="73"/>
      <c r="D1173" s="73"/>
      <c r="E1173" s="73"/>
      <c r="F1173" s="73"/>
      <c r="G1173" s="73"/>
      <c r="H1173" s="73"/>
    </row>
    <row r="1174" spans="1:8">
      <c r="A1174" s="73"/>
      <c r="B1174" s="73"/>
      <c r="C1174" s="73"/>
      <c r="D1174" s="73"/>
      <c r="E1174" s="73"/>
      <c r="F1174" s="73"/>
      <c r="G1174" s="73"/>
      <c r="H1174" s="73"/>
    </row>
    <row r="1175" spans="1:8">
      <c r="A1175" s="733" t="s">
        <v>655</v>
      </c>
      <c r="B1175" s="733"/>
      <c r="C1175" s="733"/>
      <c r="D1175" s="733"/>
      <c r="E1175" s="733"/>
      <c r="F1175" s="733"/>
      <c r="G1175" s="733"/>
      <c r="H1175" s="733"/>
    </row>
    <row r="1176" spans="1:8">
      <c r="A1176" s="73"/>
      <c r="B1176" s="73" t="s">
        <v>656</v>
      </c>
      <c r="C1176" s="73"/>
      <c r="D1176" s="73"/>
      <c r="E1176" s="73"/>
      <c r="F1176" s="73"/>
      <c r="G1176" s="564">
        <v>0</v>
      </c>
      <c r="H1176" s="73" t="s">
        <v>45</v>
      </c>
    </row>
    <row r="1177" spans="1:8">
      <c r="A1177" s="73"/>
      <c r="B1177" s="73" t="s">
        <v>657</v>
      </c>
      <c r="C1177" s="73"/>
      <c r="D1177" s="73"/>
      <c r="E1177" s="73"/>
      <c r="F1177" s="73"/>
      <c r="G1177" s="564">
        <v>0</v>
      </c>
      <c r="H1177" s="73" t="s">
        <v>45</v>
      </c>
    </row>
    <row r="1178" spans="1:8">
      <c r="A1178" s="73"/>
      <c r="B1178" s="73"/>
      <c r="C1178" s="73"/>
      <c r="D1178" s="73"/>
      <c r="E1178" s="73"/>
      <c r="F1178" s="73"/>
      <c r="G1178" s="73"/>
      <c r="H1178" s="73"/>
    </row>
    <row r="1179" spans="1:8">
      <c r="A1179" s="73"/>
      <c r="B1179" s="73"/>
      <c r="C1179" s="73"/>
      <c r="D1179" s="73"/>
      <c r="E1179" s="73"/>
      <c r="F1179" s="73"/>
      <c r="G1179" s="73"/>
      <c r="H1179" s="73"/>
    </row>
    <row r="1180" spans="1:8">
      <c r="A1180" s="733" t="s">
        <v>658</v>
      </c>
      <c r="B1180" s="733"/>
      <c r="C1180" s="733"/>
      <c r="D1180" s="733"/>
      <c r="E1180" s="733"/>
      <c r="F1180" s="733"/>
      <c r="G1180" s="733"/>
      <c r="H1180" s="733"/>
    </row>
    <row r="1181" spans="1:8" ht="15" thickBot="1">
      <c r="A1181" s="734" t="s">
        <v>659</v>
      </c>
      <c r="B1181" s="734"/>
      <c r="C1181" s="734"/>
      <c r="D1181" s="734"/>
      <c r="E1181" s="734"/>
      <c r="F1181" s="734"/>
      <c r="G1181" s="734"/>
      <c r="H1181" s="734"/>
    </row>
    <row r="1182" spans="1:8" ht="15" thickTop="1">
      <c r="A1182" s="497" t="s">
        <v>660</v>
      </c>
      <c r="B1182" s="520" t="s">
        <v>661</v>
      </c>
      <c r="C1182" s="521" t="s">
        <v>197</v>
      </c>
      <c r="D1182" s="521" t="s">
        <v>197</v>
      </c>
      <c r="E1182" s="521" t="s">
        <v>197</v>
      </c>
      <c r="F1182" s="521" t="s">
        <v>197</v>
      </c>
      <c r="G1182" s="521" t="s">
        <v>662</v>
      </c>
      <c r="H1182" s="522" t="s">
        <v>663</v>
      </c>
    </row>
    <row r="1183" spans="1:8">
      <c r="A1183" s="504"/>
      <c r="B1183" s="523" t="s">
        <v>216</v>
      </c>
      <c r="C1183" s="524" t="s">
        <v>533</v>
      </c>
      <c r="D1183" s="524" t="s">
        <v>533</v>
      </c>
      <c r="E1183" s="524" t="s">
        <v>533</v>
      </c>
      <c r="F1183" s="524" t="s">
        <v>533</v>
      </c>
      <c r="G1183" s="523" t="s">
        <v>217</v>
      </c>
      <c r="H1183" s="525"/>
    </row>
    <row r="1184" spans="1:8">
      <c r="A1184" s="501" t="s">
        <v>664</v>
      </c>
      <c r="B1184" s="526" t="s">
        <v>535</v>
      </c>
      <c r="C1184" s="418">
        <v>0</v>
      </c>
      <c r="D1184" s="418">
        <v>0</v>
      </c>
      <c r="E1184" s="418">
        <v>0</v>
      </c>
      <c r="F1184" s="418">
        <v>0</v>
      </c>
      <c r="G1184" s="526" t="s">
        <v>535</v>
      </c>
      <c r="H1184" s="530" t="s">
        <v>535</v>
      </c>
    </row>
    <row r="1185" spans="1:8">
      <c r="A1185" s="501" t="s">
        <v>665</v>
      </c>
      <c r="B1185" s="418">
        <v>0</v>
      </c>
      <c r="C1185" s="418">
        <v>0</v>
      </c>
      <c r="D1185" s="418">
        <v>0</v>
      </c>
      <c r="E1185" s="418">
        <v>0</v>
      </c>
      <c r="F1185" s="418">
        <v>0</v>
      </c>
      <c r="G1185" s="418">
        <v>0</v>
      </c>
      <c r="H1185" s="544">
        <f>SUM(B1185:G1185)</f>
        <v>0</v>
      </c>
    </row>
    <row r="1186" spans="1:8">
      <c r="A1186" s="501" t="s">
        <v>666</v>
      </c>
      <c r="B1186" s="418">
        <v>0</v>
      </c>
      <c r="C1186" s="418">
        <v>0</v>
      </c>
      <c r="D1186" s="418">
        <v>0</v>
      </c>
      <c r="E1186" s="418">
        <v>0</v>
      </c>
      <c r="F1186" s="418">
        <v>0</v>
      </c>
      <c r="G1186" s="418">
        <v>0</v>
      </c>
      <c r="H1186" s="544">
        <f>SUM(B1186:G1186)</f>
        <v>0</v>
      </c>
    </row>
    <row r="1187" spans="1:8">
      <c r="A1187" s="504" t="s">
        <v>667</v>
      </c>
      <c r="B1187" s="565">
        <v>0</v>
      </c>
      <c r="C1187" s="565">
        <v>0</v>
      </c>
      <c r="D1187" s="565">
        <v>0</v>
      </c>
      <c r="E1187" s="565">
        <v>0</v>
      </c>
      <c r="F1187" s="565">
        <v>0</v>
      </c>
      <c r="G1187" s="565">
        <v>0</v>
      </c>
      <c r="H1187" s="546">
        <f>SUM(B1187:G1187)</f>
        <v>0</v>
      </c>
    </row>
    <row r="1188" spans="1:8" s="133" customFormat="1" ht="21" customHeight="1">
      <c r="A1188" s="536" t="s">
        <v>668</v>
      </c>
      <c r="B1188" s="566" t="s">
        <v>535</v>
      </c>
      <c r="C1188" s="538">
        <f>C1184-C1185+C1186+C1187</f>
        <v>0</v>
      </c>
      <c r="D1188" s="538">
        <f>D1184-D1185+D1186+D1187</f>
        <v>0</v>
      </c>
      <c r="E1188" s="538">
        <f>E1184-E1185+E1186+E1187</f>
        <v>0</v>
      </c>
      <c r="F1188" s="538">
        <f>F1184-F1185+F1186+F1187</f>
        <v>0</v>
      </c>
      <c r="G1188" s="538">
        <f>-G1185+G1186+G1187</f>
        <v>0</v>
      </c>
      <c r="H1188" s="539" t="s">
        <v>535</v>
      </c>
    </row>
    <row r="1189" spans="1:8" ht="15" thickBot="1">
      <c r="A1189" s="540" t="s">
        <v>669</v>
      </c>
      <c r="B1189" s="567">
        <v>0</v>
      </c>
      <c r="C1189" s="567">
        <v>0</v>
      </c>
      <c r="D1189" s="567">
        <v>0</v>
      </c>
      <c r="E1189" s="567">
        <v>0</v>
      </c>
      <c r="F1189" s="567">
        <v>0</v>
      </c>
      <c r="G1189" s="567">
        <v>0</v>
      </c>
      <c r="H1189" s="542">
        <f>SUM(B1189:G1189)</f>
        <v>0</v>
      </c>
    </row>
    <row r="1190" spans="1:8" ht="15" thickTop="1">
      <c r="A1190" s="73"/>
      <c r="B1190" s="73"/>
      <c r="C1190" s="73"/>
      <c r="D1190" s="73"/>
      <c r="E1190" s="73"/>
      <c r="F1190" s="73"/>
      <c r="G1190" s="73"/>
      <c r="H1190" s="73"/>
    </row>
    <row r="1191" spans="1:8">
      <c r="A1191" s="73"/>
      <c r="B1191" s="73"/>
      <c r="C1191" s="73"/>
      <c r="D1191" s="73"/>
      <c r="E1191" s="73"/>
      <c r="F1191" s="73"/>
      <c r="G1191" s="73"/>
      <c r="H1191" s="73"/>
    </row>
    <row r="1192" spans="1:8">
      <c r="A1192" s="73"/>
      <c r="B1192" s="73"/>
      <c r="C1192" s="73"/>
      <c r="D1192" s="73"/>
      <c r="E1192" s="73"/>
      <c r="F1192" s="73"/>
      <c r="G1192" s="73"/>
      <c r="H1192" s="73"/>
    </row>
    <row r="1193" spans="1:8">
      <c r="A1193" s="73"/>
      <c r="B1193" s="73"/>
      <c r="C1193" s="73"/>
      <c r="D1193" s="73"/>
      <c r="E1193" s="73"/>
      <c r="F1193" s="73"/>
      <c r="G1193" s="73"/>
      <c r="H1193" s="73"/>
    </row>
    <row r="1194" spans="1:8">
      <c r="A1194" s="73"/>
      <c r="B1194" s="73"/>
      <c r="C1194" s="73"/>
      <c r="D1194" s="73"/>
      <c r="E1194" s="73"/>
      <c r="F1194" s="73"/>
      <c r="G1194" s="73"/>
      <c r="H1194" s="73"/>
    </row>
    <row r="1195" spans="1:8">
      <c r="A1195" s="733" t="s">
        <v>670</v>
      </c>
      <c r="B1195" s="733"/>
      <c r="C1195" s="733"/>
      <c r="D1195" s="733"/>
      <c r="E1195" s="733"/>
      <c r="F1195" s="733"/>
      <c r="G1195" s="733"/>
      <c r="H1195" s="733"/>
    </row>
    <row r="1196" spans="1:8" ht="15" thickBot="1">
      <c r="A1196" s="734" t="s">
        <v>671</v>
      </c>
      <c r="B1196" s="734"/>
      <c r="C1196" s="734"/>
      <c r="D1196" s="734"/>
      <c r="E1196" s="734"/>
      <c r="F1196" s="734"/>
      <c r="G1196" s="734"/>
      <c r="H1196" s="734"/>
    </row>
    <row r="1197" spans="1:8" ht="15" thickTop="1">
      <c r="A1197" s="497" t="s">
        <v>45</v>
      </c>
      <c r="B1197" s="520" t="s">
        <v>672</v>
      </c>
      <c r="C1197" s="521" t="s">
        <v>197</v>
      </c>
      <c r="D1197" s="521" t="s">
        <v>197</v>
      </c>
      <c r="E1197" s="521" t="s">
        <v>197</v>
      </c>
      <c r="F1197" s="521" t="s">
        <v>197</v>
      </c>
      <c r="G1197" s="521" t="s">
        <v>662</v>
      </c>
      <c r="H1197" s="522" t="s">
        <v>663</v>
      </c>
    </row>
    <row r="1198" spans="1:8">
      <c r="A1198" s="504" t="s">
        <v>45</v>
      </c>
      <c r="B1198" s="523" t="s">
        <v>216</v>
      </c>
      <c r="C1198" s="524" t="s">
        <v>533</v>
      </c>
      <c r="D1198" s="524" t="s">
        <v>533</v>
      </c>
      <c r="E1198" s="524" t="s">
        <v>533</v>
      </c>
      <c r="F1198" s="524" t="s">
        <v>533</v>
      </c>
      <c r="G1198" s="523" t="s">
        <v>217</v>
      </c>
      <c r="H1198" s="525"/>
    </row>
    <row r="1199" spans="1:8">
      <c r="A1199" s="501" t="s">
        <v>673</v>
      </c>
      <c r="B1199" s="418">
        <v>0</v>
      </c>
      <c r="C1199" s="418">
        <v>0</v>
      </c>
      <c r="D1199" s="418">
        <v>0</v>
      </c>
      <c r="E1199" s="418">
        <v>0</v>
      </c>
      <c r="F1199" s="418">
        <v>0</v>
      </c>
      <c r="G1199" s="418">
        <v>0</v>
      </c>
      <c r="H1199" s="544">
        <f>SUM(B1199:G1199)</f>
        <v>0</v>
      </c>
    </row>
    <row r="1200" spans="1:8">
      <c r="A1200" s="504" t="s">
        <v>674</v>
      </c>
      <c r="B1200" s="565">
        <v>0</v>
      </c>
      <c r="C1200" s="565">
        <v>0</v>
      </c>
      <c r="D1200" s="565">
        <v>0</v>
      </c>
      <c r="E1200" s="565">
        <v>0</v>
      </c>
      <c r="F1200" s="565">
        <v>0</v>
      </c>
      <c r="G1200" s="565">
        <v>0</v>
      </c>
      <c r="H1200" s="546">
        <f>SUM(B1200:G1200)</f>
        <v>0</v>
      </c>
    </row>
    <row r="1201" spans="1:8" ht="21" customHeight="1">
      <c r="A1201" s="536" t="s">
        <v>668</v>
      </c>
      <c r="B1201" s="532">
        <f t="shared" ref="B1201:G1201" si="92">SUM(B1199:B1200)</f>
        <v>0</v>
      </c>
      <c r="C1201" s="532">
        <f t="shared" si="92"/>
        <v>0</v>
      </c>
      <c r="D1201" s="532">
        <f t="shared" si="92"/>
        <v>0</v>
      </c>
      <c r="E1201" s="532">
        <f t="shared" si="92"/>
        <v>0</v>
      </c>
      <c r="F1201" s="532">
        <f t="shared" si="92"/>
        <v>0</v>
      </c>
      <c r="G1201" s="532">
        <f t="shared" si="92"/>
        <v>0</v>
      </c>
      <c r="H1201" s="547">
        <f>SUM(B1201:G1201)</f>
        <v>0</v>
      </c>
    </row>
    <row r="1202" spans="1:8" ht="15" thickBot="1">
      <c r="A1202" s="540" t="s">
        <v>675</v>
      </c>
      <c r="B1202" s="567">
        <v>0</v>
      </c>
      <c r="C1202" s="567">
        <v>0</v>
      </c>
      <c r="D1202" s="567">
        <v>0</v>
      </c>
      <c r="E1202" s="567">
        <v>0</v>
      </c>
      <c r="F1202" s="567">
        <v>0</v>
      </c>
      <c r="G1202" s="548" t="s">
        <v>535</v>
      </c>
      <c r="H1202" s="542">
        <f>SUM(B1202:G1202)</f>
        <v>0</v>
      </c>
    </row>
    <row r="1203" spans="1:8" ht="11.25" customHeight="1" thickTop="1">
      <c r="A1203" s="73"/>
      <c r="B1203" s="73"/>
      <c r="C1203" s="73"/>
      <c r="D1203" s="73"/>
      <c r="E1203" s="73"/>
      <c r="F1203" s="73"/>
      <c r="G1203" s="73"/>
      <c r="H1203" s="73"/>
    </row>
    <row r="1204" spans="1:8">
      <c r="A1204" s="73"/>
      <c r="B1204" s="73"/>
      <c r="C1204" s="73"/>
      <c r="D1204" s="73"/>
      <c r="E1204" s="73"/>
      <c r="F1204" s="73"/>
      <c r="G1204" s="73"/>
      <c r="H1204" s="73"/>
    </row>
    <row r="1205" spans="1:8">
      <c r="A1205" s="733" t="s">
        <v>676</v>
      </c>
      <c r="B1205" s="733"/>
      <c r="C1205" s="733"/>
      <c r="D1205" s="733"/>
      <c r="E1205" s="733"/>
      <c r="F1205" s="733"/>
      <c r="G1205" s="733"/>
      <c r="H1205" s="733"/>
    </row>
    <row r="1206" spans="1:8" ht="15" thickBot="1">
      <c r="A1206" s="735" t="s">
        <v>677</v>
      </c>
      <c r="B1206" s="735"/>
      <c r="C1206" s="735"/>
      <c r="D1206" s="735"/>
      <c r="E1206" s="735"/>
      <c r="F1206" s="735"/>
      <c r="G1206" s="735"/>
      <c r="H1206" s="735"/>
    </row>
    <row r="1207" spans="1:8" ht="15" thickTop="1">
      <c r="A1207" s="501" t="s">
        <v>45</v>
      </c>
      <c r="B1207" s="549" t="s">
        <v>678</v>
      </c>
      <c r="C1207" s="521" t="s">
        <v>197</v>
      </c>
      <c r="D1207" s="521" t="s">
        <v>197</v>
      </c>
      <c r="E1207" s="521" t="s">
        <v>197</v>
      </c>
      <c r="F1207" s="521" t="s">
        <v>197</v>
      </c>
      <c r="G1207" s="526" t="s">
        <v>662</v>
      </c>
      <c r="H1207" s="550" t="s">
        <v>663</v>
      </c>
    </row>
    <row r="1208" spans="1:8">
      <c r="A1208" s="504" t="s">
        <v>45</v>
      </c>
      <c r="B1208" s="523" t="s">
        <v>216</v>
      </c>
      <c r="C1208" s="524" t="s">
        <v>533</v>
      </c>
      <c r="D1208" s="524" t="s">
        <v>533</v>
      </c>
      <c r="E1208" s="524" t="s">
        <v>533</v>
      </c>
      <c r="F1208" s="524" t="s">
        <v>533</v>
      </c>
      <c r="G1208" s="523" t="s">
        <v>217</v>
      </c>
      <c r="H1208" s="525"/>
    </row>
    <row r="1209" spans="1:8">
      <c r="A1209" s="501" t="s">
        <v>679</v>
      </c>
      <c r="B1209" s="418">
        <v>0</v>
      </c>
      <c r="C1209" s="418">
        <v>0</v>
      </c>
      <c r="D1209" s="418">
        <v>0</v>
      </c>
      <c r="E1209" s="418">
        <v>0</v>
      </c>
      <c r="F1209" s="418">
        <v>0</v>
      </c>
      <c r="G1209" s="418">
        <v>0</v>
      </c>
      <c r="H1209" s="544">
        <f>SUM(B1209:G1209)</f>
        <v>0</v>
      </c>
    </row>
    <row r="1210" spans="1:8">
      <c r="A1210" s="504" t="s">
        <v>680</v>
      </c>
      <c r="B1210" s="565">
        <v>0</v>
      </c>
      <c r="C1210" s="565">
        <v>0</v>
      </c>
      <c r="D1210" s="565">
        <v>0</v>
      </c>
      <c r="E1210" s="565">
        <v>0</v>
      </c>
      <c r="F1210" s="565">
        <v>0</v>
      </c>
      <c r="G1210" s="565">
        <v>0</v>
      </c>
      <c r="H1210" s="546">
        <f>SUM(B1210:G1210)</f>
        <v>0</v>
      </c>
    </row>
    <row r="1211" spans="1:8" s="133" customFormat="1" ht="21" customHeight="1">
      <c r="A1211" s="536" t="s">
        <v>668</v>
      </c>
      <c r="B1211" s="532">
        <f t="shared" ref="B1211:G1211" si="93">SUM(B1209:B1210)</f>
        <v>0</v>
      </c>
      <c r="C1211" s="532">
        <f t="shared" si="93"/>
        <v>0</v>
      </c>
      <c r="D1211" s="532">
        <f t="shared" si="93"/>
        <v>0</v>
      </c>
      <c r="E1211" s="532">
        <f t="shared" si="93"/>
        <v>0</v>
      </c>
      <c r="F1211" s="532">
        <f t="shared" si="93"/>
        <v>0</v>
      </c>
      <c r="G1211" s="532">
        <f t="shared" si="93"/>
        <v>0</v>
      </c>
      <c r="H1211" s="551">
        <f>SUM(B1211:G1211)</f>
        <v>0</v>
      </c>
    </row>
    <row r="1212" spans="1:8" ht="38.25" customHeight="1" thickBot="1">
      <c r="A1212" s="552" t="s">
        <v>681</v>
      </c>
      <c r="B1212" s="567">
        <v>0</v>
      </c>
      <c r="C1212" s="567">
        <v>0</v>
      </c>
      <c r="D1212" s="567">
        <v>0</v>
      </c>
      <c r="E1212" s="567">
        <v>0</v>
      </c>
      <c r="F1212" s="567">
        <v>0</v>
      </c>
      <c r="G1212" s="567">
        <v>0</v>
      </c>
      <c r="H1212" s="553" t="s">
        <v>535</v>
      </c>
    </row>
    <row r="1213" spans="1:8" ht="15" thickTop="1">
      <c r="A1213" s="73"/>
      <c r="B1213" s="73"/>
      <c r="C1213" s="73"/>
      <c r="D1213" s="73"/>
      <c r="E1213" s="73"/>
      <c r="F1213" s="73"/>
      <c r="G1213" s="73"/>
      <c r="H1213" s="73"/>
    </row>
    <row r="1214" spans="1:8">
      <c r="A1214" s="73"/>
      <c r="B1214" s="73"/>
      <c r="C1214" s="73"/>
      <c r="D1214" s="73"/>
      <c r="E1214" s="73"/>
      <c r="F1214" s="73"/>
      <c r="G1214" s="73"/>
      <c r="H1214" s="73"/>
    </row>
    <row r="1215" spans="1:8">
      <c r="A1215" s="733" t="s">
        <v>682</v>
      </c>
      <c r="B1215" s="733"/>
      <c r="C1215" s="733"/>
      <c r="D1215" s="733"/>
      <c r="E1215" s="733"/>
      <c r="F1215" s="733"/>
      <c r="G1215" s="733"/>
      <c r="H1215" s="495"/>
    </row>
    <row r="1216" spans="1:8" ht="15" thickBot="1">
      <c r="A1216" s="735" t="s">
        <v>683</v>
      </c>
      <c r="B1216" s="735"/>
      <c r="C1216" s="735"/>
      <c r="D1216" s="735"/>
      <c r="E1216" s="735"/>
      <c r="F1216" s="735"/>
      <c r="G1216" s="735"/>
      <c r="H1216" s="496"/>
    </row>
    <row r="1217" spans="1:8" ht="15" thickTop="1">
      <c r="A1217" s="497"/>
      <c r="B1217" s="521" t="s">
        <v>197</v>
      </c>
      <c r="C1217" s="521" t="s">
        <v>197</v>
      </c>
      <c r="D1217" s="521" t="s">
        <v>197</v>
      </c>
      <c r="E1217" s="521" t="s">
        <v>197</v>
      </c>
      <c r="F1217" s="521" t="s">
        <v>197</v>
      </c>
      <c r="G1217" s="522" t="s">
        <v>662</v>
      </c>
      <c r="H1217" s="73"/>
    </row>
    <row r="1218" spans="1:8">
      <c r="A1218" s="504" t="s">
        <v>45</v>
      </c>
      <c r="B1218" s="524" t="s">
        <v>533</v>
      </c>
      <c r="C1218" s="524" t="s">
        <v>533</v>
      </c>
      <c r="D1218" s="524" t="s">
        <v>533</v>
      </c>
      <c r="E1218" s="524" t="s">
        <v>533</v>
      </c>
      <c r="F1218" s="524" t="s">
        <v>533</v>
      </c>
      <c r="G1218" s="554" t="s">
        <v>217</v>
      </c>
      <c r="H1218" s="73"/>
    </row>
    <row r="1219" spans="1:8">
      <c r="A1219" s="501" t="s">
        <v>684</v>
      </c>
      <c r="B1219" s="418">
        <v>0</v>
      </c>
      <c r="C1219" s="418">
        <v>0</v>
      </c>
      <c r="D1219" s="418">
        <v>0</v>
      </c>
      <c r="E1219" s="418">
        <v>0</v>
      </c>
      <c r="F1219" s="418">
        <v>0</v>
      </c>
      <c r="G1219" s="550" t="s">
        <v>535</v>
      </c>
      <c r="H1219" s="73"/>
    </row>
    <row r="1220" spans="1:8">
      <c r="A1220" s="501" t="s">
        <v>685</v>
      </c>
      <c r="B1220" s="418">
        <v>0</v>
      </c>
      <c r="C1220" s="418">
        <v>0</v>
      </c>
      <c r="D1220" s="418">
        <v>0</v>
      </c>
      <c r="E1220" s="418">
        <v>0</v>
      </c>
      <c r="F1220" s="418">
        <v>0</v>
      </c>
      <c r="G1220" s="568">
        <v>0</v>
      </c>
      <c r="H1220" s="73"/>
    </row>
    <row r="1221" spans="1:8">
      <c r="A1221" s="501" t="s">
        <v>686</v>
      </c>
      <c r="B1221" s="418">
        <v>0</v>
      </c>
      <c r="C1221" s="418">
        <v>0</v>
      </c>
      <c r="D1221" s="418">
        <v>0</v>
      </c>
      <c r="E1221" s="418">
        <v>0</v>
      </c>
      <c r="F1221" s="418">
        <v>0</v>
      </c>
      <c r="G1221" s="568">
        <v>0</v>
      </c>
      <c r="H1221" s="73"/>
    </row>
    <row r="1222" spans="1:8" s="133" customFormat="1" ht="21" customHeight="1">
      <c r="A1222" s="555" t="s">
        <v>668</v>
      </c>
      <c r="B1222" s="538">
        <f>SUM(B1219:B1221)</f>
        <v>0</v>
      </c>
      <c r="C1222" s="538">
        <f>SUM(C1219:C1221)</f>
        <v>0</v>
      </c>
      <c r="D1222" s="538">
        <f>SUM(D1219:D1221)</f>
        <v>0</v>
      </c>
      <c r="E1222" s="538">
        <f>SUM(E1219:E1221)</f>
        <v>0</v>
      </c>
      <c r="F1222" s="538">
        <f>SUM(F1219:F1221)</f>
        <v>0</v>
      </c>
      <c r="G1222" s="556">
        <f>SUM(G1220:G1221)</f>
        <v>0</v>
      </c>
      <c r="H1222" s="509"/>
    </row>
    <row r="1223" spans="1:8">
      <c r="A1223" s="501" t="s">
        <v>687</v>
      </c>
      <c r="B1223" s="569">
        <v>0</v>
      </c>
      <c r="C1223" s="569">
        <v>0</v>
      </c>
      <c r="D1223" s="569">
        <v>0</v>
      </c>
      <c r="E1223" s="569">
        <v>0</v>
      </c>
      <c r="F1223" s="569">
        <v>0</v>
      </c>
      <c r="G1223" s="568">
        <v>0</v>
      </c>
      <c r="H1223" s="73"/>
    </row>
    <row r="1224" spans="1:8">
      <c r="A1224" s="501" t="s">
        <v>688</v>
      </c>
      <c r="B1224" s="418">
        <v>0</v>
      </c>
      <c r="C1224" s="418">
        <v>0</v>
      </c>
      <c r="D1224" s="418">
        <v>0</v>
      </c>
      <c r="E1224" s="418">
        <v>0</v>
      </c>
      <c r="F1224" s="418">
        <v>0</v>
      </c>
      <c r="G1224" s="568">
        <v>0</v>
      </c>
      <c r="H1224" s="73"/>
    </row>
    <row r="1225" spans="1:8" s="133" customFormat="1" ht="21" customHeight="1">
      <c r="A1225" s="555" t="s">
        <v>689</v>
      </c>
      <c r="B1225" s="558">
        <f t="shared" ref="B1225:G1225" si="94">B1222-B1223-B1224</f>
        <v>0</v>
      </c>
      <c r="C1225" s="558">
        <f t="shared" si="94"/>
        <v>0</v>
      </c>
      <c r="D1225" s="558">
        <f t="shared" si="94"/>
        <v>0</v>
      </c>
      <c r="E1225" s="558">
        <f t="shared" si="94"/>
        <v>0</v>
      </c>
      <c r="F1225" s="558">
        <f t="shared" si="94"/>
        <v>0</v>
      </c>
      <c r="G1225" s="556">
        <f t="shared" si="94"/>
        <v>0</v>
      </c>
      <c r="H1225" s="509"/>
    </row>
    <row r="1226" spans="1:8">
      <c r="A1226" s="501" t="s">
        <v>690</v>
      </c>
      <c r="B1226" s="418">
        <v>0</v>
      </c>
      <c r="C1226" s="418">
        <v>0</v>
      </c>
      <c r="D1226" s="418">
        <v>0</v>
      </c>
      <c r="E1226" s="418">
        <v>0</v>
      </c>
      <c r="F1226" s="418">
        <v>0</v>
      </c>
      <c r="G1226" s="568">
        <v>0</v>
      </c>
      <c r="H1226" s="73"/>
    </row>
    <row r="1227" spans="1:8">
      <c r="A1227" s="501" t="s">
        <v>691</v>
      </c>
      <c r="B1227" s="543" t="e">
        <f t="shared" ref="B1227:G1227" si="95">B1225/B1226</f>
        <v>#DIV/0!</v>
      </c>
      <c r="C1227" s="543" t="e">
        <f t="shared" si="95"/>
        <v>#DIV/0!</v>
      </c>
      <c r="D1227" s="543" t="e">
        <f t="shared" si="95"/>
        <v>#DIV/0!</v>
      </c>
      <c r="E1227" s="543" t="e">
        <f t="shared" si="95"/>
        <v>#DIV/0!</v>
      </c>
      <c r="F1227" s="543" t="e">
        <f t="shared" si="95"/>
        <v>#DIV/0!</v>
      </c>
      <c r="G1227" s="544" t="e">
        <f t="shared" si="95"/>
        <v>#DIV/0!</v>
      </c>
      <c r="H1227" s="73"/>
    </row>
    <row r="1228" spans="1:8">
      <c r="A1228" s="501" t="s">
        <v>692</v>
      </c>
      <c r="B1228" s="418">
        <v>0</v>
      </c>
      <c r="C1228" s="418">
        <v>0</v>
      </c>
      <c r="D1228" s="418">
        <v>0</v>
      </c>
      <c r="E1228" s="418">
        <v>0</v>
      </c>
      <c r="F1228" s="418">
        <v>0</v>
      </c>
      <c r="G1228" s="568">
        <v>0</v>
      </c>
      <c r="H1228" s="73"/>
    </row>
    <row r="1229" spans="1:8" ht="15" thickBot="1">
      <c r="A1229" s="540" t="s">
        <v>693</v>
      </c>
      <c r="B1229" s="559" t="e">
        <f t="shared" ref="B1229:G1229" si="96">B1225/B1228</f>
        <v>#DIV/0!</v>
      </c>
      <c r="C1229" s="559" t="e">
        <f t="shared" si="96"/>
        <v>#DIV/0!</v>
      </c>
      <c r="D1229" s="559" t="e">
        <f t="shared" si="96"/>
        <v>#DIV/0!</v>
      </c>
      <c r="E1229" s="559" t="e">
        <f t="shared" si="96"/>
        <v>#DIV/0!</v>
      </c>
      <c r="F1229" s="559" t="e">
        <f t="shared" si="96"/>
        <v>#DIV/0!</v>
      </c>
      <c r="G1229" s="560" t="e">
        <f t="shared" si="96"/>
        <v>#DIV/0!</v>
      </c>
      <c r="H1229" s="73"/>
    </row>
    <row r="1230" spans="1:8" ht="15" thickTop="1"/>
    <row r="1233" spans="1:8">
      <c r="A1233" s="492" t="s">
        <v>638</v>
      </c>
      <c r="B1233" s="732" t="s">
        <v>639</v>
      </c>
      <c r="C1233" s="732"/>
      <c r="D1233" s="732"/>
      <c r="E1233" s="732"/>
      <c r="F1233" s="732"/>
      <c r="G1233" s="732"/>
      <c r="H1233" s="732"/>
    </row>
    <row r="1234" spans="1:8">
      <c r="A1234" s="492" t="s">
        <v>640</v>
      </c>
      <c r="B1234" s="493" t="s">
        <v>695</v>
      </c>
      <c r="E1234" s="73" t="s">
        <v>45</v>
      </c>
      <c r="F1234" s="427" t="s">
        <v>128</v>
      </c>
      <c r="G1234" s="493" t="s">
        <v>695</v>
      </c>
      <c r="H1234" s="73" t="s">
        <v>45</v>
      </c>
    </row>
    <row r="1235" spans="1:8" ht="18" customHeight="1">
      <c r="A1235" s="317" t="s">
        <v>642</v>
      </c>
      <c r="B1235" s="73"/>
      <c r="C1235" s="73"/>
      <c r="D1235" s="73"/>
      <c r="E1235" s="73"/>
      <c r="F1235" s="73"/>
      <c r="G1235" s="73"/>
      <c r="H1235" s="73"/>
    </row>
    <row r="1236" spans="1:8" ht="12.75" customHeight="1">
      <c r="A1236" s="317"/>
      <c r="B1236" s="73"/>
      <c r="C1236" s="73"/>
      <c r="D1236" s="73"/>
      <c r="E1236" s="73"/>
      <c r="F1236" s="73"/>
      <c r="G1236" s="73"/>
      <c r="H1236" s="73"/>
    </row>
    <row r="1237" spans="1:8" ht="12" customHeight="1">
      <c r="A1237" s="131" t="s">
        <v>643</v>
      </c>
      <c r="B1237" s="570" t="s">
        <v>434</v>
      </c>
      <c r="C1237" s="73"/>
      <c r="D1237" s="73"/>
      <c r="E1237" s="73"/>
      <c r="F1237" s="73"/>
      <c r="G1237" s="73"/>
      <c r="H1237" s="73"/>
    </row>
    <row r="1238" spans="1:8" ht="12" customHeight="1">
      <c r="A1238" s="492"/>
      <c r="B1238" s="493"/>
      <c r="C1238" s="73"/>
      <c r="D1238" s="73"/>
      <c r="E1238" s="73"/>
      <c r="F1238" s="73"/>
      <c r="G1238" s="73"/>
      <c r="H1238" s="73"/>
    </row>
    <row r="1239" spans="1:8" ht="21" customHeight="1">
      <c r="A1239" s="733" t="s">
        <v>644</v>
      </c>
      <c r="B1239" s="733"/>
      <c r="C1239" s="733"/>
      <c r="D1239" s="733"/>
      <c r="E1239" s="733"/>
      <c r="F1239" s="733"/>
      <c r="G1239" s="733"/>
      <c r="H1239" s="495"/>
    </row>
    <row r="1240" spans="1:8" ht="15" thickBot="1">
      <c r="A1240" s="734" t="s">
        <v>645</v>
      </c>
      <c r="B1240" s="734"/>
      <c r="C1240" s="734"/>
      <c r="D1240" s="734"/>
      <c r="E1240" s="734"/>
      <c r="F1240" s="734"/>
      <c r="G1240" s="734"/>
      <c r="H1240" s="496"/>
    </row>
    <row r="1241" spans="1:8" ht="15" thickTop="1">
      <c r="A1241" s="497" t="s">
        <v>646</v>
      </c>
      <c r="B1241" s="498"/>
      <c r="C1241" s="498"/>
      <c r="D1241" s="498"/>
      <c r="E1241" s="498"/>
      <c r="F1241" s="499"/>
      <c r="G1241" s="561">
        <v>0</v>
      </c>
      <c r="H1241" s="73" t="s">
        <v>45</v>
      </c>
    </row>
    <row r="1242" spans="1:8">
      <c r="A1242" s="501" t="s">
        <v>647</v>
      </c>
      <c r="B1242" s="73"/>
      <c r="C1242" s="73"/>
      <c r="D1242" s="73"/>
      <c r="E1242" s="73"/>
      <c r="F1242" s="502"/>
      <c r="G1242" s="562">
        <v>0</v>
      </c>
      <c r="H1242" s="73" t="s">
        <v>45</v>
      </c>
    </row>
    <row r="1243" spans="1:8">
      <c r="A1243" s="501" t="s">
        <v>648</v>
      </c>
      <c r="B1243" s="73"/>
      <c r="C1243" s="73"/>
      <c r="D1243" s="73"/>
      <c r="E1243" s="73"/>
      <c r="F1243" s="502"/>
      <c r="G1243" s="562">
        <v>0</v>
      </c>
      <c r="H1243" s="73" t="s">
        <v>45</v>
      </c>
    </row>
    <row r="1244" spans="1:8">
      <c r="A1244" s="504" t="s">
        <v>649</v>
      </c>
      <c r="B1244" s="505"/>
      <c r="C1244" s="505"/>
      <c r="D1244" s="505"/>
      <c r="E1244" s="505"/>
      <c r="F1244" s="506"/>
      <c r="G1244" s="563">
        <v>0</v>
      </c>
      <c r="H1244" s="73" t="s">
        <v>45</v>
      </c>
    </row>
    <row r="1245" spans="1:8" s="133" customFormat="1" ht="21" customHeight="1">
      <c r="A1245" s="508" t="s">
        <v>650</v>
      </c>
      <c r="B1245" s="509"/>
      <c r="C1245" s="509"/>
      <c r="D1245" s="509"/>
      <c r="E1245" s="509"/>
      <c r="F1245" s="510"/>
      <c r="G1245" s="511">
        <f>SUM(G1241:G1244)</f>
        <v>0</v>
      </c>
      <c r="H1245" s="509" t="s">
        <v>45</v>
      </c>
    </row>
    <row r="1246" spans="1:8">
      <c r="A1246" s="501" t="s">
        <v>651</v>
      </c>
      <c r="B1246" s="73"/>
      <c r="C1246" s="73"/>
      <c r="D1246" s="73"/>
      <c r="E1246" s="73"/>
      <c r="F1246" s="502"/>
      <c r="G1246" s="562">
        <v>0</v>
      </c>
      <c r="H1246" s="73" t="s">
        <v>45</v>
      </c>
    </row>
    <row r="1247" spans="1:8">
      <c r="A1247" s="504" t="s">
        <v>652</v>
      </c>
      <c r="B1247" s="505"/>
      <c r="C1247" s="505"/>
      <c r="D1247" s="505"/>
      <c r="E1247" s="505"/>
      <c r="F1247" s="506"/>
      <c r="G1247" s="563">
        <v>0</v>
      </c>
      <c r="H1247" s="73" t="s">
        <v>45</v>
      </c>
    </row>
    <row r="1248" spans="1:8" s="133" customFormat="1" ht="21" customHeight="1">
      <c r="A1248" s="512" t="s">
        <v>653</v>
      </c>
      <c r="B1248" s="513"/>
      <c r="C1248" s="513"/>
      <c r="D1248" s="513"/>
      <c r="E1248" s="513"/>
      <c r="F1248" s="514"/>
      <c r="G1248" s="515">
        <f>SUM(G1246:G1247)</f>
        <v>0</v>
      </c>
      <c r="H1248" s="509" t="s">
        <v>45</v>
      </c>
    </row>
    <row r="1249" spans="1:8" s="133" customFormat="1" ht="21" customHeight="1" thickBot="1">
      <c r="A1249" s="516" t="s">
        <v>654</v>
      </c>
      <c r="B1249" s="517"/>
      <c r="C1249" s="517"/>
      <c r="D1249" s="517"/>
      <c r="E1249" s="517"/>
      <c r="F1249" s="518"/>
      <c r="G1249" s="519">
        <f>G1245-G1248</f>
        <v>0</v>
      </c>
      <c r="H1249" s="509" t="s">
        <v>45</v>
      </c>
    </row>
    <row r="1250" spans="1:8" ht="15" thickTop="1">
      <c r="A1250" s="73"/>
      <c r="B1250" s="73"/>
      <c r="C1250" s="73"/>
      <c r="D1250" s="73"/>
      <c r="E1250" s="73"/>
      <c r="F1250" s="73"/>
      <c r="G1250" s="73"/>
      <c r="H1250" s="73"/>
    </row>
    <row r="1251" spans="1:8">
      <c r="A1251" s="73"/>
      <c r="B1251" s="73"/>
      <c r="C1251" s="73"/>
      <c r="D1251" s="73"/>
      <c r="E1251" s="73"/>
      <c r="F1251" s="73"/>
      <c r="G1251" s="73"/>
      <c r="H1251" s="73"/>
    </row>
    <row r="1252" spans="1:8">
      <c r="A1252" s="733" t="s">
        <v>655</v>
      </c>
      <c r="B1252" s="733"/>
      <c r="C1252" s="733"/>
      <c r="D1252" s="733"/>
      <c r="E1252" s="733"/>
      <c r="F1252" s="733"/>
      <c r="G1252" s="733"/>
      <c r="H1252" s="733"/>
    </row>
    <row r="1253" spans="1:8">
      <c r="A1253" s="73"/>
      <c r="B1253" s="73" t="s">
        <v>656</v>
      </c>
      <c r="C1253" s="73"/>
      <c r="D1253" s="73"/>
      <c r="E1253" s="73"/>
      <c r="F1253" s="73"/>
      <c r="G1253" s="564">
        <v>0</v>
      </c>
      <c r="H1253" s="73" t="s">
        <v>45</v>
      </c>
    </row>
    <row r="1254" spans="1:8">
      <c r="A1254" s="73"/>
      <c r="B1254" s="73" t="s">
        <v>657</v>
      </c>
      <c r="C1254" s="73"/>
      <c r="D1254" s="73"/>
      <c r="E1254" s="73"/>
      <c r="F1254" s="73"/>
      <c r="G1254" s="564">
        <v>0</v>
      </c>
      <c r="H1254" s="73" t="s">
        <v>45</v>
      </c>
    </row>
    <row r="1255" spans="1:8">
      <c r="A1255" s="73"/>
      <c r="B1255" s="73"/>
      <c r="C1255" s="73"/>
      <c r="D1255" s="73"/>
      <c r="E1255" s="73"/>
      <c r="F1255" s="73"/>
      <c r="G1255" s="73"/>
      <c r="H1255" s="73"/>
    </row>
    <row r="1256" spans="1:8">
      <c r="A1256" s="73"/>
      <c r="B1256" s="73"/>
      <c r="C1256" s="73"/>
      <c r="D1256" s="73"/>
      <c r="E1256" s="73"/>
      <c r="F1256" s="73"/>
      <c r="G1256" s="73"/>
      <c r="H1256" s="73"/>
    </row>
    <row r="1257" spans="1:8">
      <c r="A1257" s="733" t="s">
        <v>658</v>
      </c>
      <c r="B1257" s="733"/>
      <c r="C1257" s="733"/>
      <c r="D1257" s="733"/>
      <c r="E1257" s="733"/>
      <c r="F1257" s="733"/>
      <c r="G1257" s="733"/>
      <c r="H1257" s="733"/>
    </row>
    <row r="1258" spans="1:8" ht="15" thickBot="1">
      <c r="A1258" s="734" t="s">
        <v>659</v>
      </c>
      <c r="B1258" s="734"/>
      <c r="C1258" s="734"/>
      <c r="D1258" s="734"/>
      <c r="E1258" s="734"/>
      <c r="F1258" s="734"/>
      <c r="G1258" s="734"/>
      <c r="H1258" s="734"/>
    </row>
    <row r="1259" spans="1:8" ht="15" thickTop="1">
      <c r="A1259" s="497" t="s">
        <v>660</v>
      </c>
      <c r="B1259" s="520" t="s">
        <v>661</v>
      </c>
      <c r="C1259" s="521" t="s">
        <v>197</v>
      </c>
      <c r="D1259" s="521" t="s">
        <v>197</v>
      </c>
      <c r="E1259" s="521" t="s">
        <v>197</v>
      </c>
      <c r="F1259" s="521" t="s">
        <v>197</v>
      </c>
      <c r="G1259" s="521" t="s">
        <v>662</v>
      </c>
      <c r="H1259" s="522" t="s">
        <v>663</v>
      </c>
    </row>
    <row r="1260" spans="1:8">
      <c r="A1260" s="504"/>
      <c r="B1260" s="523" t="s">
        <v>216</v>
      </c>
      <c r="C1260" s="524" t="s">
        <v>533</v>
      </c>
      <c r="D1260" s="524" t="s">
        <v>533</v>
      </c>
      <c r="E1260" s="524" t="s">
        <v>533</v>
      </c>
      <c r="F1260" s="524" t="s">
        <v>533</v>
      </c>
      <c r="G1260" s="523" t="s">
        <v>217</v>
      </c>
      <c r="H1260" s="525"/>
    </row>
    <row r="1261" spans="1:8">
      <c r="A1261" s="501" t="s">
        <v>664</v>
      </c>
      <c r="B1261" s="526" t="s">
        <v>535</v>
      </c>
      <c r="C1261" s="418">
        <v>0</v>
      </c>
      <c r="D1261" s="418">
        <v>0</v>
      </c>
      <c r="E1261" s="418">
        <v>0</v>
      </c>
      <c r="F1261" s="418">
        <v>0</v>
      </c>
      <c r="G1261" s="526" t="s">
        <v>535</v>
      </c>
      <c r="H1261" s="530" t="s">
        <v>535</v>
      </c>
    </row>
    <row r="1262" spans="1:8">
      <c r="A1262" s="501" t="s">
        <v>665</v>
      </c>
      <c r="B1262" s="418">
        <v>0</v>
      </c>
      <c r="C1262" s="418">
        <v>0</v>
      </c>
      <c r="D1262" s="418">
        <v>0</v>
      </c>
      <c r="E1262" s="418">
        <v>0</v>
      </c>
      <c r="F1262" s="418">
        <v>0</v>
      </c>
      <c r="G1262" s="418">
        <v>0</v>
      </c>
      <c r="H1262" s="544">
        <f>SUM(B1262:G1262)</f>
        <v>0</v>
      </c>
    </row>
    <row r="1263" spans="1:8">
      <c r="A1263" s="501" t="s">
        <v>666</v>
      </c>
      <c r="B1263" s="418">
        <v>0</v>
      </c>
      <c r="C1263" s="418">
        <v>0</v>
      </c>
      <c r="D1263" s="418">
        <v>0</v>
      </c>
      <c r="E1263" s="418">
        <v>0</v>
      </c>
      <c r="F1263" s="418">
        <v>0</v>
      </c>
      <c r="G1263" s="418">
        <v>0</v>
      </c>
      <c r="H1263" s="544">
        <f>SUM(B1263:G1263)</f>
        <v>0</v>
      </c>
    </row>
    <row r="1264" spans="1:8">
      <c r="A1264" s="504" t="s">
        <v>667</v>
      </c>
      <c r="B1264" s="565">
        <v>0</v>
      </c>
      <c r="C1264" s="565">
        <v>0</v>
      </c>
      <c r="D1264" s="565">
        <v>0</v>
      </c>
      <c r="E1264" s="565">
        <v>0</v>
      </c>
      <c r="F1264" s="565">
        <v>0</v>
      </c>
      <c r="G1264" s="565">
        <v>0</v>
      </c>
      <c r="H1264" s="546">
        <f>SUM(B1264:G1264)</f>
        <v>0</v>
      </c>
    </row>
    <row r="1265" spans="1:8" s="133" customFormat="1" ht="21" customHeight="1">
      <c r="A1265" s="536" t="s">
        <v>668</v>
      </c>
      <c r="B1265" s="566" t="s">
        <v>535</v>
      </c>
      <c r="C1265" s="538">
        <f>C1261-C1262+C1263+C1264</f>
        <v>0</v>
      </c>
      <c r="D1265" s="538">
        <f>D1261-D1262+D1263+D1264</f>
        <v>0</v>
      </c>
      <c r="E1265" s="538">
        <f>E1261-E1262+E1263+E1264</f>
        <v>0</v>
      </c>
      <c r="F1265" s="538">
        <f>F1261-F1262+F1263+F1264</f>
        <v>0</v>
      </c>
      <c r="G1265" s="538">
        <f>-G1262+G1263+G1264</f>
        <v>0</v>
      </c>
      <c r="H1265" s="539" t="s">
        <v>535</v>
      </c>
    </row>
    <row r="1266" spans="1:8" ht="15" thickBot="1">
      <c r="A1266" s="540" t="s">
        <v>669</v>
      </c>
      <c r="B1266" s="567">
        <v>0</v>
      </c>
      <c r="C1266" s="567">
        <v>0</v>
      </c>
      <c r="D1266" s="567">
        <v>0</v>
      </c>
      <c r="E1266" s="567">
        <v>0</v>
      </c>
      <c r="F1266" s="567">
        <v>0</v>
      </c>
      <c r="G1266" s="567">
        <v>0</v>
      </c>
      <c r="H1266" s="542">
        <f>SUM(B1266:G1266)</f>
        <v>0</v>
      </c>
    </row>
    <row r="1267" spans="1:8" ht="15" thickTop="1">
      <c r="A1267" s="73"/>
      <c r="B1267" s="73"/>
      <c r="C1267" s="73"/>
      <c r="D1267" s="73"/>
      <c r="E1267" s="73"/>
      <c r="F1267" s="73"/>
      <c r="G1267" s="73"/>
      <c r="H1267" s="73"/>
    </row>
    <row r="1268" spans="1:8">
      <c r="A1268" s="73"/>
      <c r="B1268" s="73"/>
      <c r="C1268" s="73"/>
      <c r="D1268" s="73"/>
      <c r="E1268" s="73"/>
      <c r="F1268" s="73"/>
      <c r="G1268" s="73"/>
      <c r="H1268" s="73"/>
    </row>
    <row r="1269" spans="1:8">
      <c r="A1269" s="73"/>
      <c r="B1269" s="73"/>
      <c r="C1269" s="73"/>
      <c r="D1269" s="73"/>
      <c r="E1269" s="73"/>
      <c r="F1269" s="73"/>
      <c r="G1269" s="73"/>
      <c r="H1269" s="73"/>
    </row>
    <row r="1270" spans="1:8">
      <c r="A1270" s="73"/>
      <c r="B1270" s="73"/>
      <c r="C1270" s="73"/>
      <c r="D1270" s="73"/>
      <c r="E1270" s="73"/>
      <c r="F1270" s="73"/>
      <c r="G1270" s="73"/>
      <c r="H1270" s="73"/>
    </row>
    <row r="1271" spans="1:8">
      <c r="A1271" s="73"/>
      <c r="B1271" s="73"/>
      <c r="C1271" s="73"/>
      <c r="D1271" s="73"/>
      <c r="E1271" s="73"/>
      <c r="F1271" s="73"/>
      <c r="G1271" s="73"/>
      <c r="H1271" s="73"/>
    </row>
    <row r="1272" spans="1:8">
      <c r="A1272" s="733" t="s">
        <v>670</v>
      </c>
      <c r="B1272" s="733"/>
      <c r="C1272" s="733"/>
      <c r="D1272" s="733"/>
      <c r="E1272" s="733"/>
      <c r="F1272" s="733"/>
      <c r="G1272" s="733"/>
      <c r="H1272" s="733"/>
    </row>
    <row r="1273" spans="1:8" ht="15" thickBot="1">
      <c r="A1273" s="734" t="s">
        <v>671</v>
      </c>
      <c r="B1273" s="734"/>
      <c r="C1273" s="734"/>
      <c r="D1273" s="734"/>
      <c r="E1273" s="734"/>
      <c r="F1273" s="734"/>
      <c r="G1273" s="734"/>
      <c r="H1273" s="734"/>
    </row>
    <row r="1274" spans="1:8" ht="15" thickTop="1">
      <c r="A1274" s="497" t="s">
        <v>45</v>
      </c>
      <c r="B1274" s="520" t="s">
        <v>672</v>
      </c>
      <c r="C1274" s="521" t="s">
        <v>197</v>
      </c>
      <c r="D1274" s="521" t="s">
        <v>197</v>
      </c>
      <c r="E1274" s="521" t="s">
        <v>197</v>
      </c>
      <c r="F1274" s="521" t="s">
        <v>197</v>
      </c>
      <c r="G1274" s="521" t="s">
        <v>662</v>
      </c>
      <c r="H1274" s="522" t="s">
        <v>663</v>
      </c>
    </row>
    <row r="1275" spans="1:8">
      <c r="A1275" s="504" t="s">
        <v>45</v>
      </c>
      <c r="B1275" s="523" t="s">
        <v>216</v>
      </c>
      <c r="C1275" s="524" t="s">
        <v>533</v>
      </c>
      <c r="D1275" s="524" t="s">
        <v>533</v>
      </c>
      <c r="E1275" s="524" t="s">
        <v>533</v>
      </c>
      <c r="F1275" s="524" t="s">
        <v>533</v>
      </c>
      <c r="G1275" s="523" t="s">
        <v>217</v>
      </c>
      <c r="H1275" s="525"/>
    </row>
    <row r="1276" spans="1:8">
      <c r="A1276" s="501" t="s">
        <v>673</v>
      </c>
      <c r="B1276" s="418">
        <v>0</v>
      </c>
      <c r="C1276" s="418">
        <v>0</v>
      </c>
      <c r="D1276" s="418">
        <v>0</v>
      </c>
      <c r="E1276" s="418">
        <v>0</v>
      </c>
      <c r="F1276" s="418">
        <v>0</v>
      </c>
      <c r="G1276" s="418">
        <v>0</v>
      </c>
      <c r="H1276" s="544">
        <f>SUM(B1276:G1276)</f>
        <v>0</v>
      </c>
    </row>
    <row r="1277" spans="1:8">
      <c r="A1277" s="504" t="s">
        <v>674</v>
      </c>
      <c r="B1277" s="565">
        <v>0</v>
      </c>
      <c r="C1277" s="565">
        <v>0</v>
      </c>
      <c r="D1277" s="565">
        <v>0</v>
      </c>
      <c r="E1277" s="565">
        <v>0</v>
      </c>
      <c r="F1277" s="565">
        <v>0</v>
      </c>
      <c r="G1277" s="565">
        <v>0</v>
      </c>
      <c r="H1277" s="546">
        <f>SUM(B1277:G1277)</f>
        <v>0</v>
      </c>
    </row>
    <row r="1278" spans="1:8" ht="21" customHeight="1">
      <c r="A1278" s="536" t="s">
        <v>668</v>
      </c>
      <c r="B1278" s="532">
        <f t="shared" ref="B1278:G1278" si="97">SUM(B1276:B1277)</f>
        <v>0</v>
      </c>
      <c r="C1278" s="532">
        <f t="shared" si="97"/>
        <v>0</v>
      </c>
      <c r="D1278" s="532">
        <f t="shared" si="97"/>
        <v>0</v>
      </c>
      <c r="E1278" s="532">
        <f t="shared" si="97"/>
        <v>0</v>
      </c>
      <c r="F1278" s="532">
        <f t="shared" si="97"/>
        <v>0</v>
      </c>
      <c r="G1278" s="532">
        <f t="shared" si="97"/>
        <v>0</v>
      </c>
      <c r="H1278" s="547">
        <f>SUM(B1278:G1278)</f>
        <v>0</v>
      </c>
    </row>
    <row r="1279" spans="1:8" ht="15" thickBot="1">
      <c r="A1279" s="540" t="s">
        <v>675</v>
      </c>
      <c r="B1279" s="567">
        <v>0</v>
      </c>
      <c r="C1279" s="567">
        <v>0</v>
      </c>
      <c r="D1279" s="567">
        <v>0</v>
      </c>
      <c r="E1279" s="567">
        <v>0</v>
      </c>
      <c r="F1279" s="567">
        <v>0</v>
      </c>
      <c r="G1279" s="548" t="s">
        <v>535</v>
      </c>
      <c r="H1279" s="542">
        <f>SUM(B1279:G1279)</f>
        <v>0</v>
      </c>
    </row>
    <row r="1280" spans="1:8" ht="15" thickTop="1">
      <c r="A1280" s="73"/>
      <c r="B1280" s="73"/>
      <c r="C1280" s="73"/>
      <c r="D1280" s="73"/>
      <c r="E1280" s="73"/>
      <c r="F1280" s="73"/>
      <c r="G1280" s="73"/>
      <c r="H1280" s="73"/>
    </row>
    <row r="1281" spans="1:8">
      <c r="A1281" s="73"/>
      <c r="B1281" s="73"/>
      <c r="C1281" s="73"/>
      <c r="D1281" s="73"/>
      <c r="E1281" s="73"/>
      <c r="F1281" s="73"/>
      <c r="G1281" s="73"/>
      <c r="H1281" s="73"/>
    </row>
    <row r="1282" spans="1:8">
      <c r="A1282" s="733" t="s">
        <v>676</v>
      </c>
      <c r="B1282" s="733"/>
      <c r="C1282" s="733"/>
      <c r="D1282" s="733"/>
      <c r="E1282" s="733"/>
      <c r="F1282" s="733"/>
      <c r="G1282" s="733"/>
      <c r="H1282" s="733"/>
    </row>
    <row r="1283" spans="1:8" ht="15" thickBot="1">
      <c r="A1283" s="735" t="s">
        <v>677</v>
      </c>
      <c r="B1283" s="735"/>
      <c r="C1283" s="735"/>
      <c r="D1283" s="735"/>
      <c r="E1283" s="735"/>
      <c r="F1283" s="735"/>
      <c r="G1283" s="735"/>
      <c r="H1283" s="735"/>
    </row>
    <row r="1284" spans="1:8" ht="15" thickTop="1">
      <c r="A1284" s="501" t="s">
        <v>45</v>
      </c>
      <c r="B1284" s="549" t="s">
        <v>678</v>
      </c>
      <c r="C1284" s="521" t="s">
        <v>197</v>
      </c>
      <c r="D1284" s="521" t="s">
        <v>197</v>
      </c>
      <c r="E1284" s="521" t="s">
        <v>197</v>
      </c>
      <c r="F1284" s="521" t="s">
        <v>197</v>
      </c>
      <c r="G1284" s="526" t="s">
        <v>662</v>
      </c>
      <c r="H1284" s="550" t="s">
        <v>663</v>
      </c>
    </row>
    <row r="1285" spans="1:8">
      <c r="A1285" s="504" t="s">
        <v>45</v>
      </c>
      <c r="B1285" s="523" t="s">
        <v>216</v>
      </c>
      <c r="C1285" s="524" t="s">
        <v>533</v>
      </c>
      <c r="D1285" s="524" t="s">
        <v>533</v>
      </c>
      <c r="E1285" s="524" t="s">
        <v>533</v>
      </c>
      <c r="F1285" s="524" t="s">
        <v>533</v>
      </c>
      <c r="G1285" s="523" t="s">
        <v>217</v>
      </c>
      <c r="H1285" s="525"/>
    </row>
    <row r="1286" spans="1:8">
      <c r="A1286" s="501" t="s">
        <v>679</v>
      </c>
      <c r="B1286" s="418">
        <v>0</v>
      </c>
      <c r="C1286" s="418">
        <v>0</v>
      </c>
      <c r="D1286" s="418">
        <v>0</v>
      </c>
      <c r="E1286" s="418">
        <v>0</v>
      </c>
      <c r="F1286" s="418">
        <v>0</v>
      </c>
      <c r="G1286" s="418">
        <v>0</v>
      </c>
      <c r="H1286" s="544">
        <f>SUM(B1286:G1286)</f>
        <v>0</v>
      </c>
    </row>
    <row r="1287" spans="1:8">
      <c r="A1287" s="504" t="s">
        <v>680</v>
      </c>
      <c r="B1287" s="565">
        <v>0</v>
      </c>
      <c r="C1287" s="565">
        <v>0</v>
      </c>
      <c r="D1287" s="565">
        <v>0</v>
      </c>
      <c r="E1287" s="565">
        <v>0</v>
      </c>
      <c r="F1287" s="565">
        <v>0</v>
      </c>
      <c r="G1287" s="565">
        <v>0</v>
      </c>
      <c r="H1287" s="546">
        <f>SUM(B1287:G1287)</f>
        <v>0</v>
      </c>
    </row>
    <row r="1288" spans="1:8" s="133" customFormat="1" ht="21" customHeight="1">
      <c r="A1288" s="536" t="s">
        <v>668</v>
      </c>
      <c r="B1288" s="532">
        <f t="shared" ref="B1288:G1288" si="98">SUM(B1286:B1287)</f>
        <v>0</v>
      </c>
      <c r="C1288" s="532">
        <f t="shared" si="98"/>
        <v>0</v>
      </c>
      <c r="D1288" s="532">
        <f t="shared" si="98"/>
        <v>0</v>
      </c>
      <c r="E1288" s="532">
        <f t="shared" si="98"/>
        <v>0</v>
      </c>
      <c r="F1288" s="532">
        <f t="shared" si="98"/>
        <v>0</v>
      </c>
      <c r="G1288" s="532">
        <f t="shared" si="98"/>
        <v>0</v>
      </c>
      <c r="H1288" s="551">
        <f>SUM(B1288:G1288)</f>
        <v>0</v>
      </c>
    </row>
    <row r="1289" spans="1:8" ht="38.25" customHeight="1" thickBot="1">
      <c r="A1289" s="552" t="s">
        <v>681</v>
      </c>
      <c r="B1289" s="567">
        <v>0</v>
      </c>
      <c r="C1289" s="567">
        <v>0</v>
      </c>
      <c r="D1289" s="567">
        <v>0</v>
      </c>
      <c r="E1289" s="567">
        <v>0</v>
      </c>
      <c r="F1289" s="567">
        <v>0</v>
      </c>
      <c r="G1289" s="567">
        <v>0</v>
      </c>
      <c r="H1289" s="553" t="s">
        <v>535</v>
      </c>
    </row>
    <row r="1290" spans="1:8" ht="12.75" customHeight="1" thickTop="1">
      <c r="A1290" s="73"/>
      <c r="B1290" s="73"/>
      <c r="C1290" s="73"/>
      <c r="D1290" s="73"/>
      <c r="E1290" s="73"/>
      <c r="F1290" s="73"/>
      <c r="G1290" s="73"/>
      <c r="H1290" s="73"/>
    </row>
    <row r="1291" spans="1:8" ht="12" customHeight="1">
      <c r="A1291" s="73"/>
      <c r="B1291" s="73"/>
      <c r="C1291" s="73"/>
      <c r="D1291" s="73"/>
      <c r="E1291" s="73"/>
      <c r="F1291" s="73"/>
      <c r="G1291" s="73"/>
      <c r="H1291" s="73"/>
    </row>
    <row r="1292" spans="1:8">
      <c r="A1292" s="733" t="s">
        <v>682</v>
      </c>
      <c r="B1292" s="733"/>
      <c r="C1292" s="733"/>
      <c r="D1292" s="733"/>
      <c r="E1292" s="733"/>
      <c r="F1292" s="733"/>
      <c r="G1292" s="733"/>
      <c r="H1292" s="495"/>
    </row>
    <row r="1293" spans="1:8" ht="15" thickBot="1">
      <c r="A1293" s="735" t="s">
        <v>683</v>
      </c>
      <c r="B1293" s="735"/>
      <c r="C1293" s="735"/>
      <c r="D1293" s="735"/>
      <c r="E1293" s="735"/>
      <c r="F1293" s="735"/>
      <c r="G1293" s="735"/>
      <c r="H1293" s="496"/>
    </row>
    <row r="1294" spans="1:8" ht="15" thickTop="1">
      <c r="A1294" s="497"/>
      <c r="B1294" s="521" t="s">
        <v>197</v>
      </c>
      <c r="C1294" s="521" t="s">
        <v>197</v>
      </c>
      <c r="D1294" s="521" t="s">
        <v>197</v>
      </c>
      <c r="E1294" s="521" t="s">
        <v>197</v>
      </c>
      <c r="F1294" s="521" t="s">
        <v>197</v>
      </c>
      <c r="G1294" s="522" t="s">
        <v>662</v>
      </c>
      <c r="H1294" s="73"/>
    </row>
    <row r="1295" spans="1:8">
      <c r="A1295" s="504" t="s">
        <v>45</v>
      </c>
      <c r="B1295" s="524" t="s">
        <v>533</v>
      </c>
      <c r="C1295" s="524" t="s">
        <v>533</v>
      </c>
      <c r="D1295" s="524" t="s">
        <v>533</v>
      </c>
      <c r="E1295" s="524" t="s">
        <v>533</v>
      </c>
      <c r="F1295" s="524" t="s">
        <v>533</v>
      </c>
      <c r="G1295" s="554" t="s">
        <v>217</v>
      </c>
      <c r="H1295" s="73"/>
    </row>
    <row r="1296" spans="1:8">
      <c r="A1296" s="501" t="s">
        <v>684</v>
      </c>
      <c r="B1296" s="418">
        <v>0</v>
      </c>
      <c r="C1296" s="418">
        <v>0</v>
      </c>
      <c r="D1296" s="418">
        <v>0</v>
      </c>
      <c r="E1296" s="418">
        <v>0</v>
      </c>
      <c r="F1296" s="418">
        <v>0</v>
      </c>
      <c r="G1296" s="550" t="s">
        <v>535</v>
      </c>
      <c r="H1296" s="73"/>
    </row>
    <row r="1297" spans="1:8">
      <c r="A1297" s="501" t="s">
        <v>685</v>
      </c>
      <c r="B1297" s="418">
        <v>0</v>
      </c>
      <c r="C1297" s="418">
        <v>0</v>
      </c>
      <c r="D1297" s="418">
        <v>0</v>
      </c>
      <c r="E1297" s="418">
        <v>0</v>
      </c>
      <c r="F1297" s="418">
        <v>0</v>
      </c>
      <c r="G1297" s="568">
        <v>0</v>
      </c>
      <c r="H1297" s="73"/>
    </row>
    <row r="1298" spans="1:8">
      <c r="A1298" s="501" t="s">
        <v>686</v>
      </c>
      <c r="B1298" s="418">
        <v>0</v>
      </c>
      <c r="C1298" s="418">
        <v>0</v>
      </c>
      <c r="D1298" s="418">
        <v>0</v>
      </c>
      <c r="E1298" s="418">
        <v>0</v>
      </c>
      <c r="F1298" s="418">
        <v>0</v>
      </c>
      <c r="G1298" s="568">
        <v>0</v>
      </c>
      <c r="H1298" s="73"/>
    </row>
    <row r="1299" spans="1:8" s="133" customFormat="1" ht="21" customHeight="1">
      <c r="A1299" s="555" t="s">
        <v>668</v>
      </c>
      <c r="B1299" s="538">
        <f>SUM(B1296:B1298)</f>
        <v>0</v>
      </c>
      <c r="C1299" s="538">
        <f>SUM(C1296:C1298)</f>
        <v>0</v>
      </c>
      <c r="D1299" s="538">
        <f>SUM(D1296:D1298)</f>
        <v>0</v>
      </c>
      <c r="E1299" s="538">
        <f>SUM(E1296:E1298)</f>
        <v>0</v>
      </c>
      <c r="F1299" s="538">
        <f>SUM(F1296:F1298)</f>
        <v>0</v>
      </c>
      <c r="G1299" s="556">
        <f>SUM(G1297:G1298)</f>
        <v>0</v>
      </c>
      <c r="H1299" s="509"/>
    </row>
    <row r="1300" spans="1:8">
      <c r="A1300" s="501" t="s">
        <v>687</v>
      </c>
      <c r="B1300" s="569">
        <v>0</v>
      </c>
      <c r="C1300" s="569">
        <v>0</v>
      </c>
      <c r="D1300" s="569">
        <v>0</v>
      </c>
      <c r="E1300" s="569">
        <v>0</v>
      </c>
      <c r="F1300" s="569">
        <v>0</v>
      </c>
      <c r="G1300" s="568">
        <v>0</v>
      </c>
      <c r="H1300" s="73"/>
    </row>
    <row r="1301" spans="1:8">
      <c r="A1301" s="501" t="s">
        <v>688</v>
      </c>
      <c r="B1301" s="418">
        <v>0</v>
      </c>
      <c r="C1301" s="418">
        <v>0</v>
      </c>
      <c r="D1301" s="418">
        <v>0</v>
      </c>
      <c r="E1301" s="418">
        <v>0</v>
      </c>
      <c r="F1301" s="418">
        <v>0</v>
      </c>
      <c r="G1301" s="568">
        <v>0</v>
      </c>
      <c r="H1301" s="73"/>
    </row>
    <row r="1302" spans="1:8" s="133" customFormat="1" ht="21" customHeight="1">
      <c r="A1302" s="555" t="s">
        <v>689</v>
      </c>
      <c r="B1302" s="558">
        <f t="shared" ref="B1302:G1302" si="99">B1299-B1300-B1301</f>
        <v>0</v>
      </c>
      <c r="C1302" s="558">
        <f t="shared" si="99"/>
        <v>0</v>
      </c>
      <c r="D1302" s="558">
        <f t="shared" si="99"/>
        <v>0</v>
      </c>
      <c r="E1302" s="558">
        <f t="shared" si="99"/>
        <v>0</v>
      </c>
      <c r="F1302" s="558">
        <f t="shared" si="99"/>
        <v>0</v>
      </c>
      <c r="G1302" s="556">
        <f t="shared" si="99"/>
        <v>0</v>
      </c>
      <c r="H1302" s="509"/>
    </row>
    <row r="1303" spans="1:8">
      <c r="A1303" s="501" t="s">
        <v>690</v>
      </c>
      <c r="B1303" s="418">
        <v>0</v>
      </c>
      <c r="C1303" s="418">
        <v>0</v>
      </c>
      <c r="D1303" s="418">
        <v>0</v>
      </c>
      <c r="E1303" s="418">
        <v>0</v>
      </c>
      <c r="F1303" s="418">
        <v>0</v>
      </c>
      <c r="G1303" s="568">
        <v>0</v>
      </c>
      <c r="H1303" s="73"/>
    </row>
    <row r="1304" spans="1:8">
      <c r="A1304" s="501" t="s">
        <v>691</v>
      </c>
      <c r="B1304" s="543" t="e">
        <f t="shared" ref="B1304:G1304" si="100">B1302/B1303</f>
        <v>#DIV/0!</v>
      </c>
      <c r="C1304" s="543" t="e">
        <f t="shared" si="100"/>
        <v>#DIV/0!</v>
      </c>
      <c r="D1304" s="543" t="e">
        <f t="shared" si="100"/>
        <v>#DIV/0!</v>
      </c>
      <c r="E1304" s="543" t="e">
        <f t="shared" si="100"/>
        <v>#DIV/0!</v>
      </c>
      <c r="F1304" s="543" t="e">
        <f t="shared" si="100"/>
        <v>#DIV/0!</v>
      </c>
      <c r="G1304" s="544" t="e">
        <f t="shared" si="100"/>
        <v>#DIV/0!</v>
      </c>
      <c r="H1304" s="73"/>
    </row>
    <row r="1305" spans="1:8">
      <c r="A1305" s="501" t="s">
        <v>692</v>
      </c>
      <c r="B1305" s="418">
        <v>0</v>
      </c>
      <c r="C1305" s="418">
        <v>0</v>
      </c>
      <c r="D1305" s="418">
        <v>0</v>
      </c>
      <c r="E1305" s="418">
        <v>0</v>
      </c>
      <c r="F1305" s="418">
        <v>0</v>
      </c>
      <c r="G1305" s="568">
        <v>0</v>
      </c>
      <c r="H1305" s="73"/>
    </row>
    <row r="1306" spans="1:8" ht="15" thickBot="1">
      <c r="A1306" s="540" t="s">
        <v>693</v>
      </c>
      <c r="B1306" s="559" t="e">
        <f t="shared" ref="B1306:G1306" si="101">B1302/B1305</f>
        <v>#DIV/0!</v>
      </c>
      <c r="C1306" s="559" t="e">
        <f t="shared" si="101"/>
        <v>#DIV/0!</v>
      </c>
      <c r="D1306" s="559" t="e">
        <f t="shared" si="101"/>
        <v>#DIV/0!</v>
      </c>
      <c r="E1306" s="559" t="e">
        <f t="shared" si="101"/>
        <v>#DIV/0!</v>
      </c>
      <c r="F1306" s="559" t="e">
        <f t="shared" si="101"/>
        <v>#DIV/0!</v>
      </c>
      <c r="G1306" s="560" t="e">
        <f t="shared" si="101"/>
        <v>#DIV/0!</v>
      </c>
      <c r="H1306" s="73"/>
    </row>
    <row r="1307" spans="1:8" ht="15" thickTop="1"/>
    <row r="1310" spans="1:8">
      <c r="A1310" s="492" t="s">
        <v>638</v>
      </c>
      <c r="B1310" s="732" t="s">
        <v>639</v>
      </c>
      <c r="C1310" s="732"/>
      <c r="D1310" s="732"/>
      <c r="E1310" s="732"/>
      <c r="F1310" s="732"/>
      <c r="G1310" s="732"/>
      <c r="H1310" s="732"/>
    </row>
    <row r="1311" spans="1:8">
      <c r="A1311" s="492" t="s">
        <v>640</v>
      </c>
      <c r="B1311" s="493" t="s">
        <v>695</v>
      </c>
      <c r="E1311" s="73" t="s">
        <v>45</v>
      </c>
      <c r="F1311" s="427" t="s">
        <v>128</v>
      </c>
      <c r="G1311" s="493" t="s">
        <v>695</v>
      </c>
      <c r="H1311" s="73" t="s">
        <v>45</v>
      </c>
    </row>
    <row r="1312" spans="1:8" ht="18" customHeight="1">
      <c r="A1312" s="317" t="s">
        <v>642</v>
      </c>
      <c r="B1312" s="73"/>
      <c r="C1312" s="73"/>
      <c r="D1312" s="73"/>
      <c r="E1312" s="73"/>
      <c r="F1312" s="73"/>
      <c r="G1312" s="73"/>
      <c r="H1312" s="73"/>
    </row>
    <row r="1313" spans="1:8" ht="12.75" customHeight="1">
      <c r="A1313" s="317"/>
      <c r="B1313" s="73"/>
      <c r="C1313" s="73"/>
      <c r="D1313" s="73"/>
      <c r="E1313" s="73"/>
      <c r="F1313" s="73"/>
      <c r="G1313" s="73"/>
      <c r="H1313" s="73"/>
    </row>
    <row r="1314" spans="1:8" ht="12" customHeight="1">
      <c r="A1314" s="131" t="s">
        <v>643</v>
      </c>
      <c r="B1314" s="570" t="s">
        <v>548</v>
      </c>
      <c r="C1314" s="73"/>
      <c r="D1314" s="73"/>
      <c r="E1314" s="73"/>
      <c r="F1314" s="73"/>
      <c r="G1314" s="73"/>
      <c r="H1314" s="73"/>
    </row>
    <row r="1315" spans="1:8" ht="12" customHeight="1">
      <c r="A1315" s="492"/>
      <c r="B1315" s="493"/>
      <c r="C1315" s="73"/>
      <c r="D1315" s="73"/>
      <c r="E1315" s="73"/>
      <c r="F1315" s="73"/>
      <c r="G1315" s="73"/>
      <c r="H1315" s="73"/>
    </row>
    <row r="1316" spans="1:8" ht="21" customHeight="1">
      <c r="A1316" s="733" t="s">
        <v>644</v>
      </c>
      <c r="B1316" s="733"/>
      <c r="C1316" s="733"/>
      <c r="D1316" s="733"/>
      <c r="E1316" s="733"/>
      <c r="F1316" s="733"/>
      <c r="G1316" s="733"/>
      <c r="H1316" s="495"/>
    </row>
    <row r="1317" spans="1:8" ht="15" thickBot="1">
      <c r="A1317" s="734" t="s">
        <v>645</v>
      </c>
      <c r="B1317" s="734"/>
      <c r="C1317" s="734"/>
      <c r="D1317" s="734"/>
      <c r="E1317" s="734"/>
      <c r="F1317" s="734"/>
      <c r="G1317" s="734"/>
      <c r="H1317" s="496"/>
    </row>
    <row r="1318" spans="1:8" ht="15" thickTop="1">
      <c r="A1318" s="497" t="s">
        <v>646</v>
      </c>
      <c r="B1318" s="498"/>
      <c r="C1318" s="498"/>
      <c r="D1318" s="498"/>
      <c r="E1318" s="498"/>
      <c r="F1318" s="499"/>
      <c r="G1318" s="561">
        <v>0</v>
      </c>
      <c r="H1318" s="73" t="s">
        <v>45</v>
      </c>
    </row>
    <row r="1319" spans="1:8">
      <c r="A1319" s="501" t="s">
        <v>647</v>
      </c>
      <c r="B1319" s="73"/>
      <c r="C1319" s="73"/>
      <c r="D1319" s="73"/>
      <c r="E1319" s="73"/>
      <c r="F1319" s="502"/>
      <c r="G1319" s="562">
        <v>0</v>
      </c>
      <c r="H1319" s="73" t="s">
        <v>45</v>
      </c>
    </row>
    <row r="1320" spans="1:8">
      <c r="A1320" s="501" t="s">
        <v>648</v>
      </c>
      <c r="B1320" s="73"/>
      <c r="C1320" s="73"/>
      <c r="D1320" s="73"/>
      <c r="E1320" s="73"/>
      <c r="F1320" s="502"/>
      <c r="G1320" s="562">
        <v>0</v>
      </c>
      <c r="H1320" s="73" t="s">
        <v>45</v>
      </c>
    </row>
    <row r="1321" spans="1:8">
      <c r="A1321" s="504" t="s">
        <v>649</v>
      </c>
      <c r="B1321" s="505"/>
      <c r="C1321" s="505"/>
      <c r="D1321" s="505"/>
      <c r="E1321" s="505"/>
      <c r="F1321" s="506"/>
      <c r="G1321" s="563">
        <v>0</v>
      </c>
      <c r="H1321" s="73" t="s">
        <v>45</v>
      </c>
    </row>
    <row r="1322" spans="1:8" s="133" customFormat="1" ht="21" customHeight="1">
      <c r="A1322" s="508" t="s">
        <v>650</v>
      </c>
      <c r="B1322" s="509"/>
      <c r="C1322" s="509"/>
      <c r="D1322" s="509"/>
      <c r="E1322" s="509"/>
      <c r="F1322" s="510"/>
      <c r="G1322" s="511">
        <f>SUM(G1318:G1321)</f>
        <v>0</v>
      </c>
      <c r="H1322" s="509" t="s">
        <v>45</v>
      </c>
    </row>
    <row r="1323" spans="1:8">
      <c r="A1323" s="501" t="s">
        <v>651</v>
      </c>
      <c r="B1323" s="73"/>
      <c r="C1323" s="73"/>
      <c r="D1323" s="73"/>
      <c r="E1323" s="73"/>
      <c r="F1323" s="502"/>
      <c r="G1323" s="562">
        <v>0</v>
      </c>
      <c r="H1323" s="73" t="s">
        <v>45</v>
      </c>
    </row>
    <row r="1324" spans="1:8">
      <c r="A1324" s="504" t="s">
        <v>652</v>
      </c>
      <c r="B1324" s="505"/>
      <c r="C1324" s="505"/>
      <c r="D1324" s="505"/>
      <c r="E1324" s="505"/>
      <c r="F1324" s="506"/>
      <c r="G1324" s="563">
        <v>0</v>
      </c>
      <c r="H1324" s="73" t="s">
        <v>45</v>
      </c>
    </row>
    <row r="1325" spans="1:8" s="133" customFormat="1" ht="21" customHeight="1">
      <c r="A1325" s="512" t="s">
        <v>653</v>
      </c>
      <c r="B1325" s="513"/>
      <c r="C1325" s="513"/>
      <c r="D1325" s="513"/>
      <c r="E1325" s="513"/>
      <c r="F1325" s="514"/>
      <c r="G1325" s="515">
        <f>SUM(G1323:G1324)</f>
        <v>0</v>
      </c>
      <c r="H1325" s="509" t="s">
        <v>45</v>
      </c>
    </row>
    <row r="1326" spans="1:8" s="133" customFormat="1" ht="21" customHeight="1" thickBot="1">
      <c r="A1326" s="516" t="s">
        <v>654</v>
      </c>
      <c r="B1326" s="517"/>
      <c r="C1326" s="517"/>
      <c r="D1326" s="517"/>
      <c r="E1326" s="517"/>
      <c r="F1326" s="518"/>
      <c r="G1326" s="519">
        <f>G1322-G1325</f>
        <v>0</v>
      </c>
      <c r="H1326" s="509" t="s">
        <v>45</v>
      </c>
    </row>
    <row r="1327" spans="1:8" ht="15" thickTop="1">
      <c r="A1327" s="73"/>
      <c r="B1327" s="73"/>
      <c r="C1327" s="73"/>
      <c r="D1327" s="73"/>
      <c r="E1327" s="73"/>
      <c r="F1327" s="73"/>
      <c r="G1327" s="73"/>
      <c r="H1327" s="73"/>
    </row>
    <row r="1328" spans="1:8">
      <c r="A1328" s="73"/>
      <c r="B1328" s="73"/>
      <c r="C1328" s="73"/>
      <c r="D1328" s="73"/>
      <c r="E1328" s="73"/>
      <c r="F1328" s="73"/>
      <c r="G1328" s="73"/>
      <c r="H1328" s="73"/>
    </row>
    <row r="1329" spans="1:8">
      <c r="A1329" s="733" t="s">
        <v>655</v>
      </c>
      <c r="B1329" s="733"/>
      <c r="C1329" s="733"/>
      <c r="D1329" s="733"/>
      <c r="E1329" s="733"/>
      <c r="F1329" s="733"/>
      <c r="G1329" s="733"/>
      <c r="H1329" s="733"/>
    </row>
    <row r="1330" spans="1:8">
      <c r="A1330" s="73"/>
      <c r="B1330" s="73" t="s">
        <v>656</v>
      </c>
      <c r="C1330" s="73"/>
      <c r="D1330" s="73"/>
      <c r="E1330" s="73"/>
      <c r="F1330" s="73"/>
      <c r="G1330" s="564">
        <v>0</v>
      </c>
      <c r="H1330" s="73" t="s">
        <v>45</v>
      </c>
    </row>
    <row r="1331" spans="1:8">
      <c r="A1331" s="73"/>
      <c r="B1331" s="73" t="s">
        <v>657</v>
      </c>
      <c r="C1331" s="73"/>
      <c r="D1331" s="73"/>
      <c r="E1331" s="73"/>
      <c r="F1331" s="73"/>
      <c r="G1331" s="564">
        <v>0</v>
      </c>
      <c r="H1331" s="73" t="s">
        <v>45</v>
      </c>
    </row>
    <row r="1332" spans="1:8">
      <c r="A1332" s="73"/>
      <c r="B1332" s="73"/>
      <c r="C1332" s="73"/>
      <c r="D1332" s="73"/>
      <c r="E1332" s="73"/>
      <c r="F1332" s="73"/>
      <c r="G1332" s="73"/>
      <c r="H1332" s="73"/>
    </row>
    <row r="1333" spans="1:8">
      <c r="A1333" s="73"/>
      <c r="B1333" s="73"/>
      <c r="C1333" s="73"/>
      <c r="D1333" s="73"/>
      <c r="E1333" s="73"/>
      <c r="F1333" s="73"/>
      <c r="G1333" s="73"/>
      <c r="H1333" s="73"/>
    </row>
    <row r="1334" spans="1:8">
      <c r="A1334" s="733" t="s">
        <v>658</v>
      </c>
      <c r="B1334" s="733"/>
      <c r="C1334" s="733"/>
      <c r="D1334" s="733"/>
      <c r="E1334" s="733"/>
      <c r="F1334" s="733"/>
      <c r="G1334" s="733"/>
      <c r="H1334" s="733"/>
    </row>
    <row r="1335" spans="1:8" ht="15" thickBot="1">
      <c r="A1335" s="734" t="s">
        <v>659</v>
      </c>
      <c r="B1335" s="734"/>
      <c r="C1335" s="734"/>
      <c r="D1335" s="734"/>
      <c r="E1335" s="734"/>
      <c r="F1335" s="734"/>
      <c r="G1335" s="734"/>
      <c r="H1335" s="734"/>
    </row>
    <row r="1336" spans="1:8" ht="15" thickTop="1">
      <c r="A1336" s="497" t="s">
        <v>660</v>
      </c>
      <c r="B1336" s="520" t="s">
        <v>661</v>
      </c>
      <c r="C1336" s="521" t="s">
        <v>197</v>
      </c>
      <c r="D1336" s="521" t="s">
        <v>197</v>
      </c>
      <c r="E1336" s="521" t="s">
        <v>197</v>
      </c>
      <c r="F1336" s="521" t="s">
        <v>197</v>
      </c>
      <c r="G1336" s="521" t="s">
        <v>662</v>
      </c>
      <c r="H1336" s="522" t="s">
        <v>663</v>
      </c>
    </row>
    <row r="1337" spans="1:8">
      <c r="A1337" s="504"/>
      <c r="B1337" s="523" t="s">
        <v>216</v>
      </c>
      <c r="C1337" s="524" t="s">
        <v>533</v>
      </c>
      <c r="D1337" s="524" t="s">
        <v>533</v>
      </c>
      <c r="E1337" s="524" t="s">
        <v>533</v>
      </c>
      <c r="F1337" s="524" t="s">
        <v>533</v>
      </c>
      <c r="G1337" s="523" t="s">
        <v>217</v>
      </c>
      <c r="H1337" s="525"/>
    </row>
    <row r="1338" spans="1:8">
      <c r="A1338" s="501" t="s">
        <v>664</v>
      </c>
      <c r="B1338" s="526" t="s">
        <v>535</v>
      </c>
      <c r="C1338" s="418">
        <v>0</v>
      </c>
      <c r="D1338" s="418">
        <v>0</v>
      </c>
      <c r="E1338" s="418">
        <v>0</v>
      </c>
      <c r="F1338" s="418">
        <v>0</v>
      </c>
      <c r="G1338" s="526" t="s">
        <v>535</v>
      </c>
      <c r="H1338" s="530" t="s">
        <v>535</v>
      </c>
    </row>
    <row r="1339" spans="1:8">
      <c r="A1339" s="501" t="s">
        <v>665</v>
      </c>
      <c r="B1339" s="418">
        <v>0</v>
      </c>
      <c r="C1339" s="418">
        <v>0</v>
      </c>
      <c r="D1339" s="418">
        <v>0</v>
      </c>
      <c r="E1339" s="418">
        <v>0</v>
      </c>
      <c r="F1339" s="418">
        <v>0</v>
      </c>
      <c r="G1339" s="418">
        <v>0</v>
      </c>
      <c r="H1339" s="544">
        <f>SUM(B1339:G1339)</f>
        <v>0</v>
      </c>
    </row>
    <row r="1340" spans="1:8">
      <c r="A1340" s="501" t="s">
        <v>666</v>
      </c>
      <c r="B1340" s="418">
        <v>0</v>
      </c>
      <c r="C1340" s="418">
        <v>0</v>
      </c>
      <c r="D1340" s="418">
        <v>0</v>
      </c>
      <c r="E1340" s="418">
        <v>0</v>
      </c>
      <c r="F1340" s="418">
        <v>0</v>
      </c>
      <c r="G1340" s="418">
        <v>0</v>
      </c>
      <c r="H1340" s="544">
        <f>SUM(B1340:G1340)</f>
        <v>0</v>
      </c>
    </row>
    <row r="1341" spans="1:8">
      <c r="A1341" s="504" t="s">
        <v>667</v>
      </c>
      <c r="B1341" s="565">
        <v>0</v>
      </c>
      <c r="C1341" s="565">
        <v>0</v>
      </c>
      <c r="D1341" s="565">
        <v>0</v>
      </c>
      <c r="E1341" s="565">
        <v>0</v>
      </c>
      <c r="F1341" s="565">
        <v>0</v>
      </c>
      <c r="G1341" s="565">
        <v>0</v>
      </c>
      <c r="H1341" s="546">
        <f>SUM(B1341:G1341)</f>
        <v>0</v>
      </c>
    </row>
    <row r="1342" spans="1:8" s="133" customFormat="1" ht="21" customHeight="1">
      <c r="A1342" s="536" t="s">
        <v>668</v>
      </c>
      <c r="B1342" s="566" t="s">
        <v>535</v>
      </c>
      <c r="C1342" s="538">
        <f>C1338-C1339+C1340+C1341</f>
        <v>0</v>
      </c>
      <c r="D1342" s="538">
        <f>D1338-D1339+D1340+D1341</f>
        <v>0</v>
      </c>
      <c r="E1342" s="538">
        <f>E1338-E1339+E1340+E1341</f>
        <v>0</v>
      </c>
      <c r="F1342" s="538">
        <f>F1338-F1339+F1340+F1341</f>
        <v>0</v>
      </c>
      <c r="G1342" s="538">
        <f>-G1339+G1340+G1341</f>
        <v>0</v>
      </c>
      <c r="H1342" s="539" t="s">
        <v>535</v>
      </c>
    </row>
    <row r="1343" spans="1:8" ht="15" thickBot="1">
      <c r="A1343" s="540" t="s">
        <v>669</v>
      </c>
      <c r="B1343" s="567">
        <v>0</v>
      </c>
      <c r="C1343" s="567">
        <v>0</v>
      </c>
      <c r="D1343" s="567">
        <v>0</v>
      </c>
      <c r="E1343" s="567">
        <v>0</v>
      </c>
      <c r="F1343" s="567">
        <v>0</v>
      </c>
      <c r="G1343" s="567">
        <v>0</v>
      </c>
      <c r="H1343" s="542">
        <f>SUM(B1343:G1343)</f>
        <v>0</v>
      </c>
    </row>
    <row r="1344" spans="1:8" ht="15" thickTop="1">
      <c r="A1344" s="73"/>
      <c r="B1344" s="73"/>
      <c r="C1344" s="73"/>
      <c r="D1344" s="73"/>
      <c r="E1344" s="73"/>
      <c r="F1344" s="73"/>
      <c r="G1344" s="73"/>
      <c r="H1344" s="73"/>
    </row>
    <row r="1345" spans="1:8">
      <c r="A1345" s="73"/>
      <c r="B1345" s="73"/>
      <c r="C1345" s="73"/>
      <c r="D1345" s="73"/>
      <c r="E1345" s="73"/>
      <c r="F1345" s="73"/>
      <c r="G1345" s="73"/>
      <c r="H1345" s="73"/>
    </row>
    <row r="1346" spans="1:8">
      <c r="A1346" s="73"/>
      <c r="B1346" s="73"/>
      <c r="C1346" s="73"/>
      <c r="D1346" s="73"/>
      <c r="E1346" s="73"/>
      <c r="F1346" s="73"/>
      <c r="G1346" s="73"/>
      <c r="H1346" s="73"/>
    </row>
    <row r="1347" spans="1:8">
      <c r="A1347" s="73"/>
      <c r="B1347" s="73"/>
      <c r="C1347" s="73"/>
      <c r="D1347" s="73"/>
      <c r="E1347" s="73"/>
      <c r="F1347" s="73"/>
      <c r="G1347" s="73"/>
      <c r="H1347" s="73"/>
    </row>
    <row r="1348" spans="1:8">
      <c r="A1348" s="73"/>
      <c r="B1348" s="73"/>
      <c r="C1348" s="73"/>
      <c r="D1348" s="73"/>
      <c r="E1348" s="73"/>
      <c r="F1348" s="73"/>
      <c r="G1348" s="73"/>
      <c r="H1348" s="73"/>
    </row>
    <row r="1349" spans="1:8">
      <c r="A1349" s="733" t="s">
        <v>670</v>
      </c>
      <c r="B1349" s="733"/>
      <c r="C1349" s="733"/>
      <c r="D1349" s="733"/>
      <c r="E1349" s="733"/>
      <c r="F1349" s="733"/>
      <c r="G1349" s="733"/>
      <c r="H1349" s="733"/>
    </row>
    <row r="1350" spans="1:8" ht="15" thickBot="1">
      <c r="A1350" s="734" t="s">
        <v>671</v>
      </c>
      <c r="B1350" s="734"/>
      <c r="C1350" s="734"/>
      <c r="D1350" s="734"/>
      <c r="E1350" s="734"/>
      <c r="F1350" s="734"/>
      <c r="G1350" s="734"/>
      <c r="H1350" s="734"/>
    </row>
    <row r="1351" spans="1:8" ht="15" thickTop="1">
      <c r="A1351" s="497" t="s">
        <v>45</v>
      </c>
      <c r="B1351" s="520" t="s">
        <v>672</v>
      </c>
      <c r="C1351" s="521" t="s">
        <v>197</v>
      </c>
      <c r="D1351" s="521" t="s">
        <v>197</v>
      </c>
      <c r="E1351" s="521" t="s">
        <v>197</v>
      </c>
      <c r="F1351" s="521" t="s">
        <v>197</v>
      </c>
      <c r="G1351" s="521" t="s">
        <v>662</v>
      </c>
      <c r="H1351" s="522" t="s">
        <v>663</v>
      </c>
    </row>
    <row r="1352" spans="1:8">
      <c r="A1352" s="504" t="s">
        <v>45</v>
      </c>
      <c r="B1352" s="523" t="s">
        <v>216</v>
      </c>
      <c r="C1352" s="524" t="s">
        <v>533</v>
      </c>
      <c r="D1352" s="524" t="s">
        <v>533</v>
      </c>
      <c r="E1352" s="524" t="s">
        <v>533</v>
      </c>
      <c r="F1352" s="524" t="s">
        <v>533</v>
      </c>
      <c r="G1352" s="523" t="s">
        <v>217</v>
      </c>
      <c r="H1352" s="525"/>
    </row>
    <row r="1353" spans="1:8">
      <c r="A1353" s="501" t="s">
        <v>673</v>
      </c>
      <c r="B1353" s="418">
        <v>0</v>
      </c>
      <c r="C1353" s="418">
        <v>0</v>
      </c>
      <c r="D1353" s="418">
        <v>0</v>
      </c>
      <c r="E1353" s="418">
        <v>0</v>
      </c>
      <c r="F1353" s="418">
        <v>0</v>
      </c>
      <c r="G1353" s="418">
        <v>0</v>
      </c>
      <c r="H1353" s="544">
        <f>SUM(B1353:G1353)</f>
        <v>0</v>
      </c>
    </row>
    <row r="1354" spans="1:8">
      <c r="A1354" s="504" t="s">
        <v>674</v>
      </c>
      <c r="B1354" s="565">
        <v>0</v>
      </c>
      <c r="C1354" s="565">
        <v>0</v>
      </c>
      <c r="D1354" s="565">
        <v>0</v>
      </c>
      <c r="E1354" s="565">
        <v>0</v>
      </c>
      <c r="F1354" s="565">
        <v>0</v>
      </c>
      <c r="G1354" s="565">
        <v>0</v>
      </c>
      <c r="H1354" s="546">
        <f>SUM(B1354:G1354)</f>
        <v>0</v>
      </c>
    </row>
    <row r="1355" spans="1:8" ht="21" customHeight="1">
      <c r="A1355" s="536" t="s">
        <v>668</v>
      </c>
      <c r="B1355" s="532">
        <f t="shared" ref="B1355:G1355" si="102">SUM(B1353:B1354)</f>
        <v>0</v>
      </c>
      <c r="C1355" s="532">
        <f t="shared" si="102"/>
        <v>0</v>
      </c>
      <c r="D1355" s="532">
        <f t="shared" si="102"/>
        <v>0</v>
      </c>
      <c r="E1355" s="532">
        <f t="shared" si="102"/>
        <v>0</v>
      </c>
      <c r="F1355" s="532">
        <f t="shared" si="102"/>
        <v>0</v>
      </c>
      <c r="G1355" s="532">
        <f t="shared" si="102"/>
        <v>0</v>
      </c>
      <c r="H1355" s="547">
        <f>SUM(B1355:G1355)</f>
        <v>0</v>
      </c>
    </row>
    <row r="1356" spans="1:8" ht="15" thickBot="1">
      <c r="A1356" s="540" t="s">
        <v>675</v>
      </c>
      <c r="B1356" s="567">
        <v>0</v>
      </c>
      <c r="C1356" s="567">
        <v>0</v>
      </c>
      <c r="D1356" s="567">
        <v>0</v>
      </c>
      <c r="E1356" s="567">
        <v>0</v>
      </c>
      <c r="F1356" s="567">
        <v>0</v>
      </c>
      <c r="G1356" s="548" t="s">
        <v>535</v>
      </c>
      <c r="H1356" s="542">
        <f>SUM(B1356:G1356)</f>
        <v>0</v>
      </c>
    </row>
    <row r="1357" spans="1:8" ht="15" thickTop="1">
      <c r="A1357" s="73"/>
      <c r="B1357" s="73"/>
      <c r="C1357" s="73"/>
      <c r="D1357" s="73"/>
      <c r="E1357" s="73"/>
      <c r="F1357" s="73"/>
      <c r="G1357" s="73"/>
      <c r="H1357" s="73"/>
    </row>
    <row r="1358" spans="1:8">
      <c r="A1358" s="73"/>
      <c r="B1358" s="73"/>
      <c r="C1358" s="73"/>
      <c r="D1358" s="73"/>
      <c r="E1358" s="73"/>
      <c r="F1358" s="73"/>
      <c r="G1358" s="73"/>
      <c r="H1358" s="73"/>
    </row>
    <row r="1359" spans="1:8">
      <c r="A1359" s="733" t="s">
        <v>676</v>
      </c>
      <c r="B1359" s="733"/>
      <c r="C1359" s="733"/>
      <c r="D1359" s="733"/>
      <c r="E1359" s="733"/>
      <c r="F1359" s="733"/>
      <c r="G1359" s="733"/>
      <c r="H1359" s="733"/>
    </row>
    <row r="1360" spans="1:8" ht="15" thickBot="1">
      <c r="A1360" s="735" t="s">
        <v>677</v>
      </c>
      <c r="B1360" s="735"/>
      <c r="C1360" s="735"/>
      <c r="D1360" s="735"/>
      <c r="E1360" s="735"/>
      <c r="F1360" s="735"/>
      <c r="G1360" s="735"/>
      <c r="H1360" s="735"/>
    </row>
    <row r="1361" spans="1:8" ht="15" thickTop="1">
      <c r="A1361" s="501" t="s">
        <v>45</v>
      </c>
      <c r="B1361" s="549" t="s">
        <v>678</v>
      </c>
      <c r="C1361" s="521" t="s">
        <v>197</v>
      </c>
      <c r="D1361" s="521" t="s">
        <v>197</v>
      </c>
      <c r="E1361" s="521" t="s">
        <v>197</v>
      </c>
      <c r="F1361" s="521" t="s">
        <v>197</v>
      </c>
      <c r="G1361" s="526" t="s">
        <v>662</v>
      </c>
      <c r="H1361" s="550" t="s">
        <v>663</v>
      </c>
    </row>
    <row r="1362" spans="1:8">
      <c r="A1362" s="504" t="s">
        <v>45</v>
      </c>
      <c r="B1362" s="523" t="s">
        <v>216</v>
      </c>
      <c r="C1362" s="524" t="s">
        <v>533</v>
      </c>
      <c r="D1362" s="524" t="s">
        <v>533</v>
      </c>
      <c r="E1362" s="524" t="s">
        <v>533</v>
      </c>
      <c r="F1362" s="524" t="s">
        <v>533</v>
      </c>
      <c r="G1362" s="523" t="s">
        <v>217</v>
      </c>
      <c r="H1362" s="525"/>
    </row>
    <row r="1363" spans="1:8">
      <c r="A1363" s="501" t="s">
        <v>679</v>
      </c>
      <c r="B1363" s="418">
        <v>0</v>
      </c>
      <c r="C1363" s="418">
        <v>0</v>
      </c>
      <c r="D1363" s="418">
        <v>0</v>
      </c>
      <c r="E1363" s="418">
        <v>0</v>
      </c>
      <c r="F1363" s="418">
        <v>0</v>
      </c>
      <c r="G1363" s="418">
        <v>0</v>
      </c>
      <c r="H1363" s="544">
        <f>SUM(B1363:G1363)</f>
        <v>0</v>
      </c>
    </row>
    <row r="1364" spans="1:8">
      <c r="A1364" s="504" t="s">
        <v>680</v>
      </c>
      <c r="B1364" s="565">
        <v>0</v>
      </c>
      <c r="C1364" s="565">
        <v>0</v>
      </c>
      <c r="D1364" s="565">
        <v>0</v>
      </c>
      <c r="E1364" s="565">
        <v>0</v>
      </c>
      <c r="F1364" s="565">
        <v>0</v>
      </c>
      <c r="G1364" s="565">
        <v>0</v>
      </c>
      <c r="H1364" s="546">
        <f>SUM(B1364:G1364)</f>
        <v>0</v>
      </c>
    </row>
    <row r="1365" spans="1:8" s="133" customFormat="1" ht="21" customHeight="1">
      <c r="A1365" s="536" t="s">
        <v>668</v>
      </c>
      <c r="B1365" s="532">
        <f t="shared" ref="B1365:G1365" si="103">SUM(B1363:B1364)</f>
        <v>0</v>
      </c>
      <c r="C1365" s="532">
        <f t="shared" si="103"/>
        <v>0</v>
      </c>
      <c r="D1365" s="532">
        <f t="shared" si="103"/>
        <v>0</v>
      </c>
      <c r="E1365" s="532">
        <f t="shared" si="103"/>
        <v>0</v>
      </c>
      <c r="F1365" s="532">
        <f t="shared" si="103"/>
        <v>0</v>
      </c>
      <c r="G1365" s="532">
        <f t="shared" si="103"/>
        <v>0</v>
      </c>
      <c r="H1365" s="551">
        <f>SUM(B1365:G1365)</f>
        <v>0</v>
      </c>
    </row>
    <row r="1366" spans="1:8" ht="38.25" customHeight="1" thickBot="1">
      <c r="A1366" s="552" t="s">
        <v>681</v>
      </c>
      <c r="B1366" s="567">
        <v>0</v>
      </c>
      <c r="C1366" s="567">
        <v>0</v>
      </c>
      <c r="D1366" s="567">
        <v>0</v>
      </c>
      <c r="E1366" s="567">
        <v>0</v>
      </c>
      <c r="F1366" s="567">
        <v>0</v>
      </c>
      <c r="G1366" s="567">
        <v>0</v>
      </c>
      <c r="H1366" s="553" t="s">
        <v>535</v>
      </c>
    </row>
    <row r="1367" spans="1:8" ht="9" customHeight="1" thickTop="1">
      <c r="A1367" s="73"/>
      <c r="B1367" s="73"/>
      <c r="C1367" s="73"/>
      <c r="D1367" s="73"/>
      <c r="E1367" s="73"/>
      <c r="F1367" s="73"/>
      <c r="G1367" s="73"/>
      <c r="H1367" s="73"/>
    </row>
    <row r="1368" spans="1:8" ht="10.5" customHeight="1">
      <c r="A1368" s="73"/>
      <c r="B1368" s="73"/>
      <c r="C1368" s="73"/>
      <c r="D1368" s="73"/>
      <c r="E1368" s="73"/>
      <c r="F1368" s="73"/>
      <c r="G1368" s="73"/>
      <c r="H1368" s="73"/>
    </row>
    <row r="1369" spans="1:8">
      <c r="A1369" s="733" t="s">
        <v>682</v>
      </c>
      <c r="B1369" s="733"/>
      <c r="C1369" s="733"/>
      <c r="D1369" s="733"/>
      <c r="E1369" s="733"/>
      <c r="F1369" s="733"/>
      <c r="G1369" s="733"/>
      <c r="H1369" s="495"/>
    </row>
    <row r="1370" spans="1:8" ht="15" thickBot="1">
      <c r="A1370" s="735" t="s">
        <v>683</v>
      </c>
      <c r="B1370" s="735"/>
      <c r="C1370" s="735"/>
      <c r="D1370" s="735"/>
      <c r="E1370" s="735"/>
      <c r="F1370" s="735"/>
      <c r="G1370" s="735"/>
      <c r="H1370" s="496"/>
    </row>
    <row r="1371" spans="1:8" ht="15" thickTop="1">
      <c r="A1371" s="497"/>
      <c r="B1371" s="521" t="s">
        <v>197</v>
      </c>
      <c r="C1371" s="521" t="s">
        <v>197</v>
      </c>
      <c r="D1371" s="521" t="s">
        <v>197</v>
      </c>
      <c r="E1371" s="521" t="s">
        <v>197</v>
      </c>
      <c r="F1371" s="521" t="s">
        <v>197</v>
      </c>
      <c r="G1371" s="522" t="s">
        <v>662</v>
      </c>
      <c r="H1371" s="73"/>
    </row>
    <row r="1372" spans="1:8">
      <c r="A1372" s="504" t="s">
        <v>45</v>
      </c>
      <c r="B1372" s="524" t="s">
        <v>533</v>
      </c>
      <c r="C1372" s="524" t="s">
        <v>533</v>
      </c>
      <c r="D1372" s="524" t="s">
        <v>533</v>
      </c>
      <c r="E1372" s="524" t="s">
        <v>533</v>
      </c>
      <c r="F1372" s="524" t="s">
        <v>533</v>
      </c>
      <c r="G1372" s="554" t="s">
        <v>217</v>
      </c>
      <c r="H1372" s="73"/>
    </row>
    <row r="1373" spans="1:8">
      <c r="A1373" s="501" t="s">
        <v>684</v>
      </c>
      <c r="B1373" s="418">
        <v>0</v>
      </c>
      <c r="C1373" s="418">
        <v>0</v>
      </c>
      <c r="D1373" s="418">
        <v>0</v>
      </c>
      <c r="E1373" s="418">
        <v>0</v>
      </c>
      <c r="F1373" s="418">
        <v>0</v>
      </c>
      <c r="G1373" s="550" t="s">
        <v>535</v>
      </c>
      <c r="H1373" s="73"/>
    </row>
    <row r="1374" spans="1:8">
      <c r="A1374" s="501" t="s">
        <v>685</v>
      </c>
      <c r="B1374" s="418">
        <v>0</v>
      </c>
      <c r="C1374" s="418">
        <v>0</v>
      </c>
      <c r="D1374" s="418">
        <v>0</v>
      </c>
      <c r="E1374" s="418">
        <v>0</v>
      </c>
      <c r="F1374" s="418">
        <v>0</v>
      </c>
      <c r="G1374" s="568">
        <v>0</v>
      </c>
      <c r="H1374" s="73"/>
    </row>
    <row r="1375" spans="1:8">
      <c r="A1375" s="501" t="s">
        <v>686</v>
      </c>
      <c r="B1375" s="418">
        <v>0</v>
      </c>
      <c r="C1375" s="418">
        <v>0</v>
      </c>
      <c r="D1375" s="418">
        <v>0</v>
      </c>
      <c r="E1375" s="418">
        <v>0</v>
      </c>
      <c r="F1375" s="418">
        <v>0</v>
      </c>
      <c r="G1375" s="568">
        <v>0</v>
      </c>
      <c r="H1375" s="73"/>
    </row>
    <row r="1376" spans="1:8" s="133" customFormat="1" ht="21" customHeight="1">
      <c r="A1376" s="555" t="s">
        <v>668</v>
      </c>
      <c r="B1376" s="538">
        <f>SUM(B1373:B1375)</f>
        <v>0</v>
      </c>
      <c r="C1376" s="538">
        <f>SUM(C1373:C1375)</f>
        <v>0</v>
      </c>
      <c r="D1376" s="538">
        <f>SUM(D1373:D1375)</f>
        <v>0</v>
      </c>
      <c r="E1376" s="538">
        <f>SUM(E1373:E1375)</f>
        <v>0</v>
      </c>
      <c r="F1376" s="538">
        <f>SUM(F1373:F1375)</f>
        <v>0</v>
      </c>
      <c r="G1376" s="556">
        <f>SUM(G1374:G1375)</f>
        <v>0</v>
      </c>
      <c r="H1376" s="509"/>
    </row>
    <row r="1377" spans="1:8">
      <c r="A1377" s="501" t="s">
        <v>687</v>
      </c>
      <c r="B1377" s="569">
        <v>0</v>
      </c>
      <c r="C1377" s="569">
        <v>0</v>
      </c>
      <c r="D1377" s="569">
        <v>0</v>
      </c>
      <c r="E1377" s="569">
        <v>0</v>
      </c>
      <c r="F1377" s="569">
        <v>0</v>
      </c>
      <c r="G1377" s="568">
        <v>0</v>
      </c>
      <c r="H1377" s="73"/>
    </row>
    <row r="1378" spans="1:8">
      <c r="A1378" s="501" t="s">
        <v>688</v>
      </c>
      <c r="B1378" s="418">
        <v>0</v>
      </c>
      <c r="C1378" s="418">
        <v>0</v>
      </c>
      <c r="D1378" s="418">
        <v>0</v>
      </c>
      <c r="E1378" s="418">
        <v>0</v>
      </c>
      <c r="F1378" s="418">
        <v>0</v>
      </c>
      <c r="G1378" s="568">
        <v>0</v>
      </c>
      <c r="H1378" s="73"/>
    </row>
    <row r="1379" spans="1:8" s="133" customFormat="1" ht="21" customHeight="1">
      <c r="A1379" s="555" t="s">
        <v>689</v>
      </c>
      <c r="B1379" s="558">
        <f t="shared" ref="B1379:G1379" si="104">B1376-B1377-B1378</f>
        <v>0</v>
      </c>
      <c r="C1379" s="558">
        <f t="shared" si="104"/>
        <v>0</v>
      </c>
      <c r="D1379" s="558">
        <f t="shared" si="104"/>
        <v>0</v>
      </c>
      <c r="E1379" s="558">
        <f t="shared" si="104"/>
        <v>0</v>
      </c>
      <c r="F1379" s="558">
        <f t="shared" si="104"/>
        <v>0</v>
      </c>
      <c r="G1379" s="556">
        <f t="shared" si="104"/>
        <v>0</v>
      </c>
      <c r="H1379" s="509"/>
    </row>
    <row r="1380" spans="1:8">
      <c r="A1380" s="501" t="s">
        <v>690</v>
      </c>
      <c r="B1380" s="418">
        <v>0</v>
      </c>
      <c r="C1380" s="418">
        <v>0</v>
      </c>
      <c r="D1380" s="418">
        <v>0</v>
      </c>
      <c r="E1380" s="418">
        <v>0</v>
      </c>
      <c r="F1380" s="418">
        <v>0</v>
      </c>
      <c r="G1380" s="568">
        <v>0</v>
      </c>
      <c r="H1380" s="73"/>
    </row>
    <row r="1381" spans="1:8">
      <c r="A1381" s="501" t="s">
        <v>691</v>
      </c>
      <c r="B1381" s="543" t="e">
        <f t="shared" ref="B1381:G1381" si="105">B1379/B1380</f>
        <v>#DIV/0!</v>
      </c>
      <c r="C1381" s="543" t="e">
        <f t="shared" si="105"/>
        <v>#DIV/0!</v>
      </c>
      <c r="D1381" s="543" t="e">
        <f t="shared" si="105"/>
        <v>#DIV/0!</v>
      </c>
      <c r="E1381" s="543" t="e">
        <f t="shared" si="105"/>
        <v>#DIV/0!</v>
      </c>
      <c r="F1381" s="543" t="e">
        <f t="shared" si="105"/>
        <v>#DIV/0!</v>
      </c>
      <c r="G1381" s="544" t="e">
        <f t="shared" si="105"/>
        <v>#DIV/0!</v>
      </c>
      <c r="H1381" s="73"/>
    </row>
    <row r="1382" spans="1:8">
      <c r="A1382" s="501" t="s">
        <v>692</v>
      </c>
      <c r="B1382" s="418">
        <v>0</v>
      </c>
      <c r="C1382" s="418">
        <v>0</v>
      </c>
      <c r="D1382" s="418">
        <v>0</v>
      </c>
      <c r="E1382" s="418">
        <v>0</v>
      </c>
      <c r="F1382" s="418">
        <v>0</v>
      </c>
      <c r="G1382" s="568">
        <v>0</v>
      </c>
      <c r="H1382" s="73"/>
    </row>
    <row r="1383" spans="1:8" ht="15" thickBot="1">
      <c r="A1383" s="540" t="s">
        <v>693</v>
      </c>
      <c r="B1383" s="559" t="e">
        <f t="shared" ref="B1383:G1383" si="106">B1379/B1382</f>
        <v>#DIV/0!</v>
      </c>
      <c r="C1383" s="559" t="e">
        <f t="shared" si="106"/>
        <v>#DIV/0!</v>
      </c>
      <c r="D1383" s="559" t="e">
        <f t="shared" si="106"/>
        <v>#DIV/0!</v>
      </c>
      <c r="E1383" s="559" t="e">
        <f t="shared" si="106"/>
        <v>#DIV/0!</v>
      </c>
      <c r="F1383" s="559" t="e">
        <f t="shared" si="106"/>
        <v>#DIV/0!</v>
      </c>
      <c r="G1383" s="560" t="e">
        <f t="shared" si="106"/>
        <v>#DIV/0!</v>
      </c>
      <c r="H1383" s="73"/>
    </row>
    <row r="1384" spans="1:8" ht="15" thickTop="1"/>
  </sheetData>
  <mergeCells count="216">
    <mergeCell ref="A1370:G1370"/>
    <mergeCell ref="A1349:H1349"/>
    <mergeCell ref="A1350:H1350"/>
    <mergeCell ref="A1359:H1359"/>
    <mergeCell ref="A1360:H1360"/>
    <mergeCell ref="A1369:G1369"/>
    <mergeCell ref="A1316:G1316"/>
    <mergeCell ref="A1317:G1317"/>
    <mergeCell ref="A1329:H1329"/>
    <mergeCell ref="A1334:H1334"/>
    <mergeCell ref="A1335:H1335"/>
    <mergeCell ref="A1282:H1282"/>
    <mergeCell ref="A1283:H1283"/>
    <mergeCell ref="A1292:G1292"/>
    <mergeCell ref="A1293:G1293"/>
    <mergeCell ref="B1310:H1310"/>
    <mergeCell ref="A1252:H1252"/>
    <mergeCell ref="A1257:H1257"/>
    <mergeCell ref="A1258:H1258"/>
    <mergeCell ref="A1272:H1272"/>
    <mergeCell ref="A1273:H1273"/>
    <mergeCell ref="A1215:G1215"/>
    <mergeCell ref="A1216:G1216"/>
    <mergeCell ref="B1233:H1233"/>
    <mergeCell ref="A1239:G1239"/>
    <mergeCell ref="A1240:G1240"/>
    <mergeCell ref="A1181:H1181"/>
    <mergeCell ref="A1195:H1195"/>
    <mergeCell ref="A1196:H1196"/>
    <mergeCell ref="A1205:H1205"/>
    <mergeCell ref="A1206:H1206"/>
    <mergeCell ref="B1156:H1156"/>
    <mergeCell ref="A1162:G1162"/>
    <mergeCell ref="A1163:G1163"/>
    <mergeCell ref="A1175:H1175"/>
    <mergeCell ref="A1180:H1180"/>
    <mergeCell ref="A1119:H1119"/>
    <mergeCell ref="A1128:H1128"/>
    <mergeCell ref="A1129:H1129"/>
    <mergeCell ref="A1138:G1138"/>
    <mergeCell ref="A1139:G1139"/>
    <mergeCell ref="A1086:G1086"/>
    <mergeCell ref="A1098:H1098"/>
    <mergeCell ref="A1103:H1103"/>
    <mergeCell ref="A1104:H1104"/>
    <mergeCell ref="A1118:H1118"/>
    <mergeCell ref="A1052:H1052"/>
    <mergeCell ref="A1061:G1061"/>
    <mergeCell ref="A1062:G1062"/>
    <mergeCell ref="B1079:H1079"/>
    <mergeCell ref="A1085:G1085"/>
    <mergeCell ref="A1026:H1026"/>
    <mergeCell ref="A1027:H1027"/>
    <mergeCell ref="A1041:H1041"/>
    <mergeCell ref="A1042:H1042"/>
    <mergeCell ref="A1051:H1051"/>
    <mergeCell ref="A985:G985"/>
    <mergeCell ref="B1002:H1002"/>
    <mergeCell ref="A1008:G1008"/>
    <mergeCell ref="A1009:G1009"/>
    <mergeCell ref="A1021:H1021"/>
    <mergeCell ref="A964:H964"/>
    <mergeCell ref="A965:H965"/>
    <mergeCell ref="A974:H974"/>
    <mergeCell ref="A975:H975"/>
    <mergeCell ref="A984:G984"/>
    <mergeCell ref="A931:G931"/>
    <mergeCell ref="A932:G932"/>
    <mergeCell ref="A944:H944"/>
    <mergeCell ref="A949:H949"/>
    <mergeCell ref="A950:H950"/>
    <mergeCell ref="A897:H897"/>
    <mergeCell ref="A898:H898"/>
    <mergeCell ref="A907:G907"/>
    <mergeCell ref="A908:G908"/>
    <mergeCell ref="B925:H925"/>
    <mergeCell ref="A867:H867"/>
    <mergeCell ref="A872:H872"/>
    <mergeCell ref="A873:H873"/>
    <mergeCell ref="A887:H887"/>
    <mergeCell ref="A888:H888"/>
    <mergeCell ref="A830:G830"/>
    <mergeCell ref="A831:G831"/>
    <mergeCell ref="B848:H848"/>
    <mergeCell ref="A854:G854"/>
    <mergeCell ref="A855:G855"/>
    <mergeCell ref="A796:H796"/>
    <mergeCell ref="A810:H810"/>
    <mergeCell ref="A811:H811"/>
    <mergeCell ref="A820:H820"/>
    <mergeCell ref="A821:H821"/>
    <mergeCell ref="B771:H771"/>
    <mergeCell ref="A777:G777"/>
    <mergeCell ref="A778:G778"/>
    <mergeCell ref="A790:H790"/>
    <mergeCell ref="A795:H795"/>
    <mergeCell ref="A734:H734"/>
    <mergeCell ref="A743:H743"/>
    <mergeCell ref="A744:H744"/>
    <mergeCell ref="A753:G753"/>
    <mergeCell ref="A754:G754"/>
    <mergeCell ref="A701:G701"/>
    <mergeCell ref="A713:H713"/>
    <mergeCell ref="A718:H718"/>
    <mergeCell ref="A719:H719"/>
    <mergeCell ref="A733:H733"/>
    <mergeCell ref="A667:H667"/>
    <mergeCell ref="A676:G676"/>
    <mergeCell ref="A677:G677"/>
    <mergeCell ref="B694:H694"/>
    <mergeCell ref="A700:G700"/>
    <mergeCell ref="A641:H641"/>
    <mergeCell ref="A642:H642"/>
    <mergeCell ref="A656:H656"/>
    <mergeCell ref="A657:H657"/>
    <mergeCell ref="A666:H666"/>
    <mergeCell ref="A600:G600"/>
    <mergeCell ref="B617:H617"/>
    <mergeCell ref="A623:G623"/>
    <mergeCell ref="A624:G624"/>
    <mergeCell ref="A636:H636"/>
    <mergeCell ref="A579:H579"/>
    <mergeCell ref="A580:H580"/>
    <mergeCell ref="A589:H589"/>
    <mergeCell ref="A590:H590"/>
    <mergeCell ref="A599:G599"/>
    <mergeCell ref="A546:G546"/>
    <mergeCell ref="A547:G547"/>
    <mergeCell ref="A559:H559"/>
    <mergeCell ref="A564:H564"/>
    <mergeCell ref="A565:H565"/>
    <mergeCell ref="A512:H512"/>
    <mergeCell ref="A513:H513"/>
    <mergeCell ref="A522:G522"/>
    <mergeCell ref="A523:G523"/>
    <mergeCell ref="B540:H540"/>
    <mergeCell ref="A482:H482"/>
    <mergeCell ref="A487:H487"/>
    <mergeCell ref="A488:H488"/>
    <mergeCell ref="A502:H502"/>
    <mergeCell ref="A503:H503"/>
    <mergeCell ref="A445:G445"/>
    <mergeCell ref="A446:G446"/>
    <mergeCell ref="B463:H463"/>
    <mergeCell ref="A469:G469"/>
    <mergeCell ref="A470:G470"/>
    <mergeCell ref="A411:H411"/>
    <mergeCell ref="A425:H425"/>
    <mergeCell ref="A426:H426"/>
    <mergeCell ref="A435:H435"/>
    <mergeCell ref="A436:H436"/>
    <mergeCell ref="B386:H386"/>
    <mergeCell ref="A392:G392"/>
    <mergeCell ref="A393:G393"/>
    <mergeCell ref="A405:H405"/>
    <mergeCell ref="A410:H410"/>
    <mergeCell ref="A349:H349"/>
    <mergeCell ref="A358:H358"/>
    <mergeCell ref="A359:H359"/>
    <mergeCell ref="A368:G368"/>
    <mergeCell ref="A369:G369"/>
    <mergeCell ref="A316:G316"/>
    <mergeCell ref="A328:H328"/>
    <mergeCell ref="A333:H333"/>
    <mergeCell ref="A334:H334"/>
    <mergeCell ref="A348:H348"/>
    <mergeCell ref="A282:H282"/>
    <mergeCell ref="A291:G291"/>
    <mergeCell ref="A292:G292"/>
    <mergeCell ref="B309:H309"/>
    <mergeCell ref="A315:G315"/>
    <mergeCell ref="A256:H256"/>
    <mergeCell ref="A257:H257"/>
    <mergeCell ref="A271:H271"/>
    <mergeCell ref="A272:H272"/>
    <mergeCell ref="A281:H281"/>
    <mergeCell ref="A215:G215"/>
    <mergeCell ref="B232:H232"/>
    <mergeCell ref="A238:G238"/>
    <mergeCell ref="A239:G239"/>
    <mergeCell ref="A251:H251"/>
    <mergeCell ref="A194:H194"/>
    <mergeCell ref="A195:H195"/>
    <mergeCell ref="A204:H204"/>
    <mergeCell ref="A205:H205"/>
    <mergeCell ref="A214:G214"/>
    <mergeCell ref="A161:G161"/>
    <mergeCell ref="A162:G162"/>
    <mergeCell ref="A174:H174"/>
    <mergeCell ref="A179:H179"/>
    <mergeCell ref="A180:H180"/>
    <mergeCell ref="A127:H127"/>
    <mergeCell ref="A128:H128"/>
    <mergeCell ref="A137:G137"/>
    <mergeCell ref="A138:G138"/>
    <mergeCell ref="B155:H155"/>
    <mergeCell ref="A97:H97"/>
    <mergeCell ref="A102:H102"/>
    <mergeCell ref="A103:H103"/>
    <mergeCell ref="A117:H117"/>
    <mergeCell ref="A118:H118"/>
    <mergeCell ref="B1:H1"/>
    <mergeCell ref="A7:G7"/>
    <mergeCell ref="A8:G8"/>
    <mergeCell ref="A84:G84"/>
    <mergeCell ref="A85:G85"/>
    <mergeCell ref="A50:H50"/>
    <mergeCell ref="A51:H51"/>
    <mergeCell ref="A60:G60"/>
    <mergeCell ref="A61:G61"/>
    <mergeCell ref="B78:H78"/>
    <mergeCell ref="A20:H20"/>
    <mergeCell ref="A25:H25"/>
    <mergeCell ref="A26:H26"/>
    <mergeCell ref="A40:H40"/>
    <mergeCell ref="A41:H4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
  <sheetViews>
    <sheetView zoomScale="91" zoomScaleNormal="91" workbookViewId="0">
      <selection activeCell="A7" sqref="A7:H7"/>
    </sheetView>
  </sheetViews>
  <sheetFormatPr baseColWidth="10" defaultRowHeight="14.4"/>
  <cols>
    <col min="1" max="1" width="41.6640625" customWidth="1"/>
    <col min="2" max="8" width="13" customWidth="1"/>
    <col min="257" max="257" width="41.6640625" customWidth="1"/>
    <col min="258" max="264" width="13" customWidth="1"/>
    <col min="513" max="513" width="41.6640625" customWidth="1"/>
    <col min="514" max="520" width="13" customWidth="1"/>
    <col min="769" max="769" width="41.6640625" customWidth="1"/>
    <col min="770" max="776" width="13" customWidth="1"/>
    <col min="1025" max="1025" width="41.6640625" customWidth="1"/>
    <col min="1026" max="1032" width="13" customWidth="1"/>
    <col min="1281" max="1281" width="41.6640625" customWidth="1"/>
    <col min="1282" max="1288" width="13" customWidth="1"/>
    <col min="1537" max="1537" width="41.6640625" customWidth="1"/>
    <col min="1538" max="1544" width="13" customWidth="1"/>
    <col min="1793" max="1793" width="41.6640625" customWidth="1"/>
    <col min="1794" max="1800" width="13" customWidth="1"/>
    <col min="2049" max="2049" width="41.6640625" customWidth="1"/>
    <col min="2050" max="2056" width="13" customWidth="1"/>
    <col min="2305" max="2305" width="41.6640625" customWidth="1"/>
    <col min="2306" max="2312" width="13" customWidth="1"/>
    <col min="2561" max="2561" width="41.6640625" customWidth="1"/>
    <col min="2562" max="2568" width="13" customWidth="1"/>
    <col min="2817" max="2817" width="41.6640625" customWidth="1"/>
    <col min="2818" max="2824" width="13" customWidth="1"/>
    <col min="3073" max="3073" width="41.6640625" customWidth="1"/>
    <col min="3074" max="3080" width="13" customWidth="1"/>
    <col min="3329" max="3329" width="41.6640625" customWidth="1"/>
    <col min="3330" max="3336" width="13" customWidth="1"/>
    <col min="3585" max="3585" width="41.6640625" customWidth="1"/>
    <col min="3586" max="3592" width="13" customWidth="1"/>
    <col min="3841" max="3841" width="41.6640625" customWidth="1"/>
    <col min="3842" max="3848" width="13" customWidth="1"/>
    <col min="4097" max="4097" width="41.6640625" customWidth="1"/>
    <col min="4098" max="4104" width="13" customWidth="1"/>
    <col min="4353" max="4353" width="41.6640625" customWidth="1"/>
    <col min="4354" max="4360" width="13" customWidth="1"/>
    <col min="4609" max="4609" width="41.6640625" customWidth="1"/>
    <col min="4610" max="4616" width="13" customWidth="1"/>
    <col min="4865" max="4865" width="41.6640625" customWidth="1"/>
    <col min="4866" max="4872" width="13" customWidth="1"/>
    <col min="5121" max="5121" width="41.6640625" customWidth="1"/>
    <col min="5122" max="5128" width="13" customWidth="1"/>
    <col min="5377" max="5377" width="41.6640625" customWidth="1"/>
    <col min="5378" max="5384" width="13" customWidth="1"/>
    <col min="5633" max="5633" width="41.6640625" customWidth="1"/>
    <col min="5634" max="5640" width="13" customWidth="1"/>
    <col min="5889" max="5889" width="41.6640625" customWidth="1"/>
    <col min="5890" max="5896" width="13" customWidth="1"/>
    <col min="6145" max="6145" width="41.6640625" customWidth="1"/>
    <col min="6146" max="6152" width="13" customWidth="1"/>
    <col min="6401" max="6401" width="41.6640625" customWidth="1"/>
    <col min="6402" max="6408" width="13" customWidth="1"/>
    <col min="6657" max="6657" width="41.6640625" customWidth="1"/>
    <col min="6658" max="6664" width="13" customWidth="1"/>
    <col min="6913" max="6913" width="41.6640625" customWidth="1"/>
    <col min="6914" max="6920" width="13" customWidth="1"/>
    <col min="7169" max="7169" width="41.6640625" customWidth="1"/>
    <col min="7170" max="7176" width="13" customWidth="1"/>
    <col min="7425" max="7425" width="41.6640625" customWidth="1"/>
    <col min="7426" max="7432" width="13" customWidth="1"/>
    <col min="7681" max="7681" width="41.6640625" customWidth="1"/>
    <col min="7682" max="7688" width="13" customWidth="1"/>
    <col min="7937" max="7937" width="41.6640625" customWidth="1"/>
    <col min="7938" max="7944" width="13" customWidth="1"/>
    <col min="8193" max="8193" width="41.6640625" customWidth="1"/>
    <col min="8194" max="8200" width="13" customWidth="1"/>
    <col min="8449" max="8449" width="41.6640625" customWidth="1"/>
    <col min="8450" max="8456" width="13" customWidth="1"/>
    <col min="8705" max="8705" width="41.6640625" customWidth="1"/>
    <col min="8706" max="8712" width="13" customWidth="1"/>
    <col min="8961" max="8961" width="41.6640625" customWidth="1"/>
    <col min="8962" max="8968" width="13" customWidth="1"/>
    <col min="9217" max="9217" width="41.6640625" customWidth="1"/>
    <col min="9218" max="9224" width="13" customWidth="1"/>
    <col min="9473" max="9473" width="41.6640625" customWidth="1"/>
    <col min="9474" max="9480" width="13" customWidth="1"/>
    <col min="9729" max="9729" width="41.6640625" customWidth="1"/>
    <col min="9730" max="9736" width="13" customWidth="1"/>
    <col min="9985" max="9985" width="41.6640625" customWidth="1"/>
    <col min="9986" max="9992" width="13" customWidth="1"/>
    <col min="10241" max="10241" width="41.6640625" customWidth="1"/>
    <col min="10242" max="10248" width="13" customWidth="1"/>
    <col min="10497" max="10497" width="41.6640625" customWidth="1"/>
    <col min="10498" max="10504" width="13" customWidth="1"/>
    <col min="10753" max="10753" width="41.6640625" customWidth="1"/>
    <col min="10754" max="10760" width="13" customWidth="1"/>
    <col min="11009" max="11009" width="41.6640625" customWidth="1"/>
    <col min="11010" max="11016" width="13" customWidth="1"/>
    <col min="11265" max="11265" width="41.6640625" customWidth="1"/>
    <col min="11266" max="11272" width="13" customWidth="1"/>
    <col min="11521" max="11521" width="41.6640625" customWidth="1"/>
    <col min="11522" max="11528" width="13" customWidth="1"/>
    <col min="11777" max="11777" width="41.6640625" customWidth="1"/>
    <col min="11778" max="11784" width="13" customWidth="1"/>
    <col min="12033" max="12033" width="41.6640625" customWidth="1"/>
    <col min="12034" max="12040" width="13" customWidth="1"/>
    <col min="12289" max="12289" width="41.6640625" customWidth="1"/>
    <col min="12290" max="12296" width="13" customWidth="1"/>
    <col min="12545" max="12545" width="41.6640625" customWidth="1"/>
    <col min="12546" max="12552" width="13" customWidth="1"/>
    <col min="12801" max="12801" width="41.6640625" customWidth="1"/>
    <col min="12802" max="12808" width="13" customWidth="1"/>
    <col min="13057" max="13057" width="41.6640625" customWidth="1"/>
    <col min="13058" max="13064" width="13" customWidth="1"/>
    <col min="13313" max="13313" width="41.6640625" customWidth="1"/>
    <col min="13314" max="13320" width="13" customWidth="1"/>
    <col min="13569" max="13569" width="41.6640625" customWidth="1"/>
    <col min="13570" max="13576" width="13" customWidth="1"/>
    <col min="13825" max="13825" width="41.6640625" customWidth="1"/>
    <col min="13826" max="13832" width="13" customWidth="1"/>
    <col min="14081" max="14081" width="41.6640625" customWidth="1"/>
    <col min="14082" max="14088" width="13" customWidth="1"/>
    <col min="14337" max="14337" width="41.6640625" customWidth="1"/>
    <col min="14338" max="14344" width="13" customWidth="1"/>
    <col min="14593" max="14593" width="41.6640625" customWidth="1"/>
    <col min="14594" max="14600" width="13" customWidth="1"/>
    <col min="14849" max="14849" width="41.6640625" customWidth="1"/>
    <col min="14850" max="14856" width="13" customWidth="1"/>
    <col min="15105" max="15105" width="41.6640625" customWidth="1"/>
    <col min="15106" max="15112" width="13" customWidth="1"/>
    <col min="15361" max="15361" width="41.6640625" customWidth="1"/>
    <col min="15362" max="15368" width="13" customWidth="1"/>
    <col min="15617" max="15617" width="41.6640625" customWidth="1"/>
    <col min="15618" max="15624" width="13" customWidth="1"/>
    <col min="15873" max="15873" width="41.6640625" customWidth="1"/>
    <col min="15874" max="15880" width="13" customWidth="1"/>
    <col min="16129" max="16129" width="41.6640625" customWidth="1"/>
    <col min="16130" max="16136" width="13" customWidth="1"/>
  </cols>
  <sheetData>
    <row r="1" spans="1:8">
      <c r="A1" s="492" t="s">
        <v>638</v>
      </c>
      <c r="B1" s="736" t="s">
        <v>699</v>
      </c>
      <c r="C1" s="736"/>
      <c r="D1" s="736"/>
      <c r="E1" s="736"/>
      <c r="F1" s="736"/>
      <c r="G1" s="736"/>
      <c r="H1" s="736"/>
    </row>
    <row r="2" spans="1:8">
      <c r="A2" s="492" t="s">
        <v>640</v>
      </c>
      <c r="B2" s="493" t="s">
        <v>700</v>
      </c>
      <c r="D2" s="427" t="s">
        <v>19</v>
      </c>
      <c r="E2" s="493" t="s">
        <v>551</v>
      </c>
      <c r="H2" s="73" t="s">
        <v>45</v>
      </c>
    </row>
    <row r="3" spans="1:8" ht="18" customHeight="1">
      <c r="A3" s="317" t="s">
        <v>701</v>
      </c>
      <c r="B3" s="73"/>
      <c r="C3" s="73"/>
      <c r="D3" s="73"/>
      <c r="E3" s="73"/>
      <c r="F3" s="73"/>
      <c r="G3" s="73"/>
      <c r="H3" s="73"/>
    </row>
    <row r="4" spans="1:8" ht="12.75" customHeight="1">
      <c r="A4" s="317"/>
      <c r="B4" s="73"/>
      <c r="C4" s="73"/>
      <c r="D4" s="73"/>
      <c r="E4" s="73"/>
      <c r="F4" s="73"/>
      <c r="G4" s="73"/>
      <c r="H4" s="73"/>
    </row>
    <row r="5" spans="1:8" ht="15" customHeight="1">
      <c r="A5" s="131" t="s">
        <v>702</v>
      </c>
      <c r="B5" s="570" t="s">
        <v>703</v>
      </c>
      <c r="C5" s="73"/>
      <c r="D5" s="73"/>
      <c r="E5" s="73"/>
      <c r="F5" s="73"/>
      <c r="G5" s="73"/>
      <c r="H5" s="73"/>
    </row>
    <row r="6" spans="1:8" ht="15" customHeight="1">
      <c r="A6" s="73"/>
      <c r="B6" s="73"/>
      <c r="C6" s="73"/>
      <c r="D6" s="73"/>
      <c r="E6" s="73"/>
      <c r="F6" s="73"/>
      <c r="G6" s="73"/>
      <c r="H6" s="73"/>
    </row>
    <row r="7" spans="1:8" ht="15" customHeight="1" thickBot="1">
      <c r="A7" s="733" t="s">
        <v>704</v>
      </c>
      <c r="B7" s="733"/>
      <c r="C7" s="733"/>
      <c r="D7" s="733"/>
      <c r="E7" s="733"/>
      <c r="F7" s="733"/>
      <c r="G7" s="733"/>
      <c r="H7" s="733"/>
    </row>
    <row r="8" spans="1:8" ht="15" customHeight="1" thickTop="1">
      <c r="A8" s="737" t="s">
        <v>660</v>
      </c>
      <c r="B8" s="520" t="s">
        <v>705</v>
      </c>
      <c r="C8" s="521" t="s">
        <v>197</v>
      </c>
      <c r="D8" s="521" t="s">
        <v>197</v>
      </c>
      <c r="E8" s="521" t="s">
        <v>197</v>
      </c>
      <c r="F8" s="521" t="s">
        <v>197</v>
      </c>
      <c r="G8" s="521" t="s">
        <v>662</v>
      </c>
      <c r="H8" s="522" t="s">
        <v>663</v>
      </c>
    </row>
    <row r="9" spans="1:8" ht="15" customHeight="1">
      <c r="A9" s="738"/>
      <c r="B9" s="523" t="s">
        <v>216</v>
      </c>
      <c r="C9" s="524" t="s">
        <v>533</v>
      </c>
      <c r="D9" s="524" t="s">
        <v>533</v>
      </c>
      <c r="E9" s="524" t="s">
        <v>533</v>
      </c>
      <c r="F9" s="524" t="s">
        <v>533</v>
      </c>
      <c r="G9" s="523" t="s">
        <v>217</v>
      </c>
      <c r="H9" s="525"/>
    </row>
    <row r="10" spans="1:8" ht="15" customHeight="1">
      <c r="A10" s="501" t="s">
        <v>706</v>
      </c>
      <c r="B10" s="418">
        <v>0</v>
      </c>
      <c r="C10" s="418">
        <v>0</v>
      </c>
      <c r="D10" s="418">
        <v>0</v>
      </c>
      <c r="E10" s="418">
        <v>0</v>
      </c>
      <c r="F10" s="418">
        <v>0</v>
      </c>
      <c r="G10" s="418">
        <v>0</v>
      </c>
      <c r="H10" s="544">
        <f t="shared" ref="H10:H21" si="0">SUM(B10:G10)</f>
        <v>0</v>
      </c>
    </row>
    <row r="11" spans="1:8" ht="15" customHeight="1">
      <c r="A11" s="501" t="s">
        <v>707</v>
      </c>
      <c r="B11" s="418">
        <v>0</v>
      </c>
      <c r="C11" s="418">
        <v>0</v>
      </c>
      <c r="D11" s="418">
        <v>0</v>
      </c>
      <c r="E11" s="418">
        <v>0</v>
      </c>
      <c r="F11" s="418">
        <v>0</v>
      </c>
      <c r="G11" s="418">
        <v>0</v>
      </c>
      <c r="H11" s="544">
        <f t="shared" si="0"/>
        <v>0</v>
      </c>
    </row>
    <row r="12" spans="1:8" ht="15" customHeight="1">
      <c r="A12" s="504" t="s">
        <v>708</v>
      </c>
      <c r="B12" s="565">
        <v>0</v>
      </c>
      <c r="C12" s="565">
        <v>0</v>
      </c>
      <c r="D12" s="565">
        <v>0</v>
      </c>
      <c r="E12" s="565">
        <v>0</v>
      </c>
      <c r="F12" s="565">
        <v>0</v>
      </c>
      <c r="G12" s="565">
        <v>0</v>
      </c>
      <c r="H12" s="546">
        <f t="shared" si="0"/>
        <v>0</v>
      </c>
    </row>
    <row r="13" spans="1:8" s="133" customFormat="1" ht="27" customHeight="1">
      <c r="A13" s="572" t="s">
        <v>709</v>
      </c>
      <c r="B13" s="558">
        <f t="shared" ref="B13:G13" si="1">SUM(B10:B12)</f>
        <v>0</v>
      </c>
      <c r="C13" s="558">
        <f t="shared" si="1"/>
        <v>0</v>
      </c>
      <c r="D13" s="558">
        <f t="shared" si="1"/>
        <v>0</v>
      </c>
      <c r="E13" s="558">
        <f t="shared" si="1"/>
        <v>0</v>
      </c>
      <c r="F13" s="558">
        <f t="shared" si="1"/>
        <v>0</v>
      </c>
      <c r="G13" s="558">
        <f t="shared" si="1"/>
        <v>0</v>
      </c>
      <c r="H13" s="573">
        <f t="shared" si="0"/>
        <v>0</v>
      </c>
    </row>
    <row r="14" spans="1:8" ht="15" customHeight="1">
      <c r="A14" s="501" t="s">
        <v>710</v>
      </c>
      <c r="B14" s="418">
        <v>0</v>
      </c>
      <c r="C14" s="418">
        <v>0</v>
      </c>
      <c r="D14" s="418">
        <v>0</v>
      </c>
      <c r="E14" s="418">
        <v>0</v>
      </c>
      <c r="F14" s="418">
        <v>0</v>
      </c>
      <c r="G14" s="418">
        <v>0</v>
      </c>
      <c r="H14" s="544">
        <f t="shared" si="0"/>
        <v>0</v>
      </c>
    </row>
    <row r="15" spans="1:8" ht="15" customHeight="1">
      <c r="A15" s="501" t="s">
        <v>711</v>
      </c>
      <c r="B15" s="418">
        <v>0</v>
      </c>
      <c r="C15" s="418">
        <v>0</v>
      </c>
      <c r="D15" s="418">
        <v>0</v>
      </c>
      <c r="E15" s="418">
        <v>0</v>
      </c>
      <c r="F15" s="418">
        <v>0</v>
      </c>
      <c r="G15" s="418">
        <v>0</v>
      </c>
      <c r="H15" s="546">
        <f t="shared" si="0"/>
        <v>0</v>
      </c>
    </row>
    <row r="16" spans="1:8" ht="27" customHeight="1">
      <c r="A16" s="512" t="s">
        <v>712</v>
      </c>
      <c r="B16" s="558">
        <f t="shared" ref="B16:G16" si="2">B13-B14-B15</f>
        <v>0</v>
      </c>
      <c r="C16" s="558">
        <f t="shared" si="2"/>
        <v>0</v>
      </c>
      <c r="D16" s="558">
        <f t="shared" si="2"/>
        <v>0</v>
      </c>
      <c r="E16" s="558">
        <f t="shared" si="2"/>
        <v>0</v>
      </c>
      <c r="F16" s="558">
        <f t="shared" si="2"/>
        <v>0</v>
      </c>
      <c r="G16" s="558">
        <f t="shared" si="2"/>
        <v>0</v>
      </c>
      <c r="H16" s="556">
        <f t="shared" si="0"/>
        <v>0</v>
      </c>
    </row>
    <row r="17" spans="1:8" ht="15" customHeight="1">
      <c r="A17" s="574" t="s">
        <v>713</v>
      </c>
      <c r="B17" s="569">
        <v>0</v>
      </c>
      <c r="C17" s="569">
        <v>0</v>
      </c>
      <c r="D17" s="569">
        <v>0</v>
      </c>
      <c r="E17" s="569">
        <v>0</v>
      </c>
      <c r="F17" s="569">
        <v>0</v>
      </c>
      <c r="G17" s="537" t="s">
        <v>535</v>
      </c>
      <c r="H17" s="544">
        <f t="shared" si="0"/>
        <v>0</v>
      </c>
    </row>
    <row r="18" spans="1:8" ht="15" customHeight="1">
      <c r="A18" s="501" t="s">
        <v>714</v>
      </c>
      <c r="B18" s="418">
        <v>0</v>
      </c>
      <c r="C18" s="418">
        <v>0</v>
      </c>
      <c r="D18" s="418">
        <v>0</v>
      </c>
      <c r="E18" s="418">
        <v>0</v>
      </c>
      <c r="F18" s="418">
        <v>0</v>
      </c>
      <c r="G18" s="571" t="s">
        <v>535</v>
      </c>
      <c r="H18" s="544">
        <f t="shared" si="0"/>
        <v>0</v>
      </c>
    </row>
    <row r="19" spans="1:8" ht="15" customHeight="1">
      <c r="A19" s="575" t="s">
        <v>715</v>
      </c>
      <c r="B19" s="418">
        <v>0</v>
      </c>
      <c r="C19" s="418">
        <v>0</v>
      </c>
      <c r="D19" s="418">
        <v>0</v>
      </c>
      <c r="E19" s="418">
        <v>0</v>
      </c>
      <c r="F19" s="418">
        <v>0</v>
      </c>
      <c r="G19" s="418">
        <v>0</v>
      </c>
      <c r="H19" s="544">
        <f t="shared" si="0"/>
        <v>0</v>
      </c>
    </row>
    <row r="20" spans="1:8" ht="15" customHeight="1">
      <c r="A20" s="576" t="s">
        <v>716</v>
      </c>
      <c r="B20" s="565">
        <v>0</v>
      </c>
      <c r="C20" s="565">
        <v>0</v>
      </c>
      <c r="D20" s="565">
        <v>0</v>
      </c>
      <c r="E20" s="565">
        <v>0</v>
      </c>
      <c r="F20" s="565">
        <v>0</v>
      </c>
      <c r="G20" s="577" t="s">
        <v>535</v>
      </c>
      <c r="H20" s="546">
        <f t="shared" si="0"/>
        <v>0</v>
      </c>
    </row>
    <row r="21" spans="1:8" s="133" customFormat="1" ht="27" customHeight="1" thickBot="1">
      <c r="A21" s="578" t="s">
        <v>717</v>
      </c>
      <c r="B21" s="579">
        <f>B17+B18-B19+B20</f>
        <v>0</v>
      </c>
      <c r="C21" s="579">
        <f>C17+C18-C19+C20</f>
        <v>0</v>
      </c>
      <c r="D21" s="579">
        <f>D17+D18-D19+D20</f>
        <v>0</v>
      </c>
      <c r="E21" s="579">
        <f>E17+E18-E19+E20</f>
        <v>0</v>
      </c>
      <c r="F21" s="579">
        <f>F17+F18-F19+F20</f>
        <v>0</v>
      </c>
      <c r="G21" s="580" t="s">
        <v>535</v>
      </c>
      <c r="H21" s="581">
        <f t="shared" si="0"/>
        <v>0</v>
      </c>
    </row>
    <row r="22" spans="1:8" s="133" customFormat="1" ht="15" customHeight="1" thickTop="1">
      <c r="A22" s="389"/>
      <c r="B22" s="582"/>
      <c r="C22" s="583"/>
      <c r="D22" s="583"/>
      <c r="E22" s="583"/>
      <c r="F22" s="583"/>
      <c r="G22" s="583"/>
      <c r="H22" s="584"/>
    </row>
    <row r="23" spans="1:8" ht="15" customHeight="1">
      <c r="A23" s="733" t="s">
        <v>718</v>
      </c>
      <c r="B23" s="733"/>
      <c r="C23" s="733"/>
      <c r="D23" s="733"/>
      <c r="E23" s="733"/>
      <c r="F23" s="733"/>
      <c r="G23" s="495"/>
      <c r="H23" s="495"/>
    </row>
    <row r="24" spans="1:8" ht="15" customHeight="1" thickBot="1">
      <c r="A24" s="735" t="s">
        <v>683</v>
      </c>
      <c r="B24" s="735"/>
      <c r="C24" s="735"/>
      <c r="D24" s="735"/>
      <c r="E24" s="735"/>
      <c r="F24" s="735"/>
      <c r="G24" s="496"/>
      <c r="H24" s="496"/>
    </row>
    <row r="25" spans="1:8" ht="15" customHeight="1" thickTop="1">
      <c r="A25" s="497"/>
      <c r="B25" s="521" t="s">
        <v>197</v>
      </c>
      <c r="C25" s="521" t="s">
        <v>197</v>
      </c>
      <c r="D25" s="521" t="s">
        <v>197</v>
      </c>
      <c r="E25" s="521" t="s">
        <v>197</v>
      </c>
      <c r="F25" s="521" t="s">
        <v>197</v>
      </c>
      <c r="G25" s="522" t="s">
        <v>662</v>
      </c>
      <c r="H25" s="73"/>
    </row>
    <row r="26" spans="1:8" ht="15" customHeight="1">
      <c r="A26" s="504" t="s">
        <v>45</v>
      </c>
      <c r="B26" s="524" t="s">
        <v>533</v>
      </c>
      <c r="C26" s="524" t="s">
        <v>533</v>
      </c>
      <c r="D26" s="524" t="s">
        <v>533</v>
      </c>
      <c r="E26" s="524" t="s">
        <v>533</v>
      </c>
      <c r="F26" s="524" t="s">
        <v>533</v>
      </c>
      <c r="G26" s="554" t="s">
        <v>217</v>
      </c>
      <c r="H26" s="73"/>
    </row>
    <row r="27" spans="1:8" ht="15" customHeight="1">
      <c r="A27" s="585" t="s">
        <v>719</v>
      </c>
      <c r="B27" s="418">
        <v>0</v>
      </c>
      <c r="C27" s="418">
        <v>0</v>
      </c>
      <c r="D27" s="418">
        <v>0</v>
      </c>
      <c r="E27" s="418">
        <v>0</v>
      </c>
      <c r="F27" s="418">
        <v>0</v>
      </c>
      <c r="G27" s="568">
        <v>0</v>
      </c>
      <c r="H27" s="73"/>
    </row>
    <row r="28" spans="1:8" ht="25.5" customHeight="1">
      <c r="A28" s="586" t="s">
        <v>720</v>
      </c>
      <c r="B28" s="418">
        <v>0</v>
      </c>
      <c r="C28" s="418">
        <v>0</v>
      </c>
      <c r="D28" s="418">
        <v>0</v>
      </c>
      <c r="E28" s="418">
        <v>0</v>
      </c>
      <c r="F28" s="418">
        <v>0</v>
      </c>
      <c r="G28" s="568">
        <v>0</v>
      </c>
      <c r="H28" s="73"/>
    </row>
    <row r="29" spans="1:8" ht="15" customHeight="1">
      <c r="A29" s="585" t="s">
        <v>721</v>
      </c>
      <c r="B29" s="543">
        <f t="shared" ref="B29:G29" si="3">B16</f>
        <v>0</v>
      </c>
      <c r="C29" s="543">
        <f t="shared" si="3"/>
        <v>0</v>
      </c>
      <c r="D29" s="543">
        <f t="shared" si="3"/>
        <v>0</v>
      </c>
      <c r="E29" s="543">
        <f t="shared" si="3"/>
        <v>0</v>
      </c>
      <c r="F29" s="543">
        <f t="shared" si="3"/>
        <v>0</v>
      </c>
      <c r="G29" s="546">
        <f t="shared" si="3"/>
        <v>0</v>
      </c>
      <c r="H29" s="73"/>
    </row>
    <row r="30" spans="1:8" ht="27" customHeight="1">
      <c r="A30" s="587" t="s">
        <v>722</v>
      </c>
      <c r="B30" s="558">
        <f t="shared" ref="B30:G30" si="4">B27-B28+B29</f>
        <v>0</v>
      </c>
      <c r="C30" s="558">
        <f t="shared" si="4"/>
        <v>0</v>
      </c>
      <c r="D30" s="558">
        <f t="shared" si="4"/>
        <v>0</v>
      </c>
      <c r="E30" s="558">
        <f t="shared" si="4"/>
        <v>0</v>
      </c>
      <c r="F30" s="558">
        <f t="shared" si="4"/>
        <v>0</v>
      </c>
      <c r="G30" s="556">
        <f t="shared" si="4"/>
        <v>0</v>
      </c>
      <c r="H30" s="73"/>
    </row>
    <row r="31" spans="1:8" ht="15" customHeight="1">
      <c r="A31" s="585" t="s">
        <v>723</v>
      </c>
      <c r="B31" s="418">
        <v>0</v>
      </c>
      <c r="C31" s="418">
        <v>0</v>
      </c>
      <c r="D31" s="418">
        <v>0</v>
      </c>
      <c r="E31" s="418">
        <v>0</v>
      </c>
      <c r="F31" s="418">
        <v>0</v>
      </c>
      <c r="G31" s="568">
        <v>0</v>
      </c>
      <c r="H31" s="73"/>
    </row>
    <row r="32" spans="1:8" ht="15" customHeight="1" thickBot="1">
      <c r="A32" s="588" t="s">
        <v>724</v>
      </c>
      <c r="B32" s="559" t="e">
        <f t="shared" ref="B32:G32" si="5">B30/B31</f>
        <v>#DIV/0!</v>
      </c>
      <c r="C32" s="559" t="e">
        <f t="shared" si="5"/>
        <v>#DIV/0!</v>
      </c>
      <c r="D32" s="559" t="e">
        <f t="shared" si="5"/>
        <v>#DIV/0!</v>
      </c>
      <c r="E32" s="559" t="e">
        <f t="shared" si="5"/>
        <v>#DIV/0!</v>
      </c>
      <c r="F32" s="559" t="e">
        <f t="shared" si="5"/>
        <v>#DIV/0!</v>
      </c>
      <c r="G32" s="560" t="e">
        <f t="shared" si="5"/>
        <v>#DIV/0!</v>
      </c>
      <c r="H32" s="73"/>
    </row>
    <row r="33" spans="1:8" ht="15" thickTop="1"/>
    <row r="34" spans="1:8">
      <c r="A34" s="492" t="s">
        <v>638</v>
      </c>
      <c r="B34" s="736" t="s">
        <v>699</v>
      </c>
      <c r="C34" s="736"/>
      <c r="D34" s="736"/>
      <c r="E34" s="736"/>
      <c r="F34" s="736"/>
      <c r="G34" s="736"/>
      <c r="H34" s="736"/>
    </row>
    <row r="35" spans="1:8">
      <c r="A35" s="492" t="s">
        <v>640</v>
      </c>
      <c r="B35" s="493" t="s">
        <v>700</v>
      </c>
      <c r="D35" s="427" t="s">
        <v>19</v>
      </c>
      <c r="E35" s="493" t="s">
        <v>551</v>
      </c>
      <c r="H35" s="73" t="s">
        <v>45</v>
      </c>
    </row>
    <row r="36" spans="1:8" ht="18" customHeight="1">
      <c r="A36" s="317" t="s">
        <v>701</v>
      </c>
      <c r="B36" s="73"/>
      <c r="C36" s="73"/>
      <c r="D36" s="73"/>
      <c r="E36" s="73"/>
      <c r="F36" s="73"/>
      <c r="G36" s="73"/>
      <c r="H36" s="73"/>
    </row>
    <row r="37" spans="1:8" ht="12.75" customHeight="1">
      <c r="A37" s="317"/>
      <c r="B37" s="73"/>
      <c r="C37" s="73"/>
      <c r="D37" s="73"/>
      <c r="E37" s="73"/>
      <c r="F37" s="73"/>
      <c r="G37" s="73"/>
      <c r="H37" s="73"/>
    </row>
    <row r="38" spans="1:8" ht="15" customHeight="1">
      <c r="A38" s="131" t="s">
        <v>702</v>
      </c>
      <c r="B38" s="570" t="s">
        <v>725</v>
      </c>
      <c r="C38" s="73"/>
      <c r="D38" s="73"/>
      <c r="E38" s="73"/>
      <c r="F38" s="73"/>
      <c r="G38" s="73"/>
      <c r="H38" s="73"/>
    </row>
    <row r="39" spans="1:8" ht="15" customHeight="1">
      <c r="A39" s="73"/>
      <c r="B39" s="73"/>
      <c r="C39" s="73"/>
      <c r="D39" s="73"/>
      <c r="E39" s="73"/>
      <c r="F39" s="73"/>
      <c r="G39" s="73"/>
      <c r="H39" s="73"/>
    </row>
    <row r="40" spans="1:8" ht="15" customHeight="1" thickBot="1">
      <c r="A40" s="733" t="s">
        <v>704</v>
      </c>
      <c r="B40" s="733"/>
      <c r="C40" s="733"/>
      <c r="D40" s="733"/>
      <c r="E40" s="733"/>
      <c r="F40" s="733"/>
      <c r="G40" s="733"/>
      <c r="H40" s="733"/>
    </row>
    <row r="41" spans="1:8" ht="15" customHeight="1" thickTop="1">
      <c r="A41" s="737" t="s">
        <v>660</v>
      </c>
      <c r="B41" s="520" t="s">
        <v>705</v>
      </c>
      <c r="C41" s="521" t="s">
        <v>197</v>
      </c>
      <c r="D41" s="521" t="s">
        <v>197</v>
      </c>
      <c r="E41" s="521" t="s">
        <v>197</v>
      </c>
      <c r="F41" s="521" t="s">
        <v>197</v>
      </c>
      <c r="G41" s="521" t="s">
        <v>662</v>
      </c>
      <c r="H41" s="522" t="s">
        <v>663</v>
      </c>
    </row>
    <row r="42" spans="1:8" ht="15" customHeight="1">
      <c r="A42" s="738"/>
      <c r="B42" s="523" t="s">
        <v>216</v>
      </c>
      <c r="C42" s="524" t="s">
        <v>533</v>
      </c>
      <c r="D42" s="524" t="s">
        <v>533</v>
      </c>
      <c r="E42" s="524" t="s">
        <v>533</v>
      </c>
      <c r="F42" s="524" t="s">
        <v>533</v>
      </c>
      <c r="G42" s="523" t="s">
        <v>217</v>
      </c>
      <c r="H42" s="525"/>
    </row>
    <row r="43" spans="1:8" ht="15" customHeight="1">
      <c r="A43" s="501" t="s">
        <v>706</v>
      </c>
      <c r="B43" s="418">
        <v>0</v>
      </c>
      <c r="C43" s="418">
        <v>0</v>
      </c>
      <c r="D43" s="418">
        <v>0</v>
      </c>
      <c r="E43" s="418">
        <v>0</v>
      </c>
      <c r="F43" s="418">
        <v>0</v>
      </c>
      <c r="G43" s="418">
        <v>0</v>
      </c>
      <c r="H43" s="544">
        <f t="shared" ref="H43:H54" si="6">SUM(B43:G43)</f>
        <v>0</v>
      </c>
    </row>
    <row r="44" spans="1:8" ht="15" customHeight="1">
      <c r="A44" s="501" t="s">
        <v>707</v>
      </c>
      <c r="B44" s="418">
        <v>0</v>
      </c>
      <c r="C44" s="418">
        <v>0</v>
      </c>
      <c r="D44" s="418">
        <v>0</v>
      </c>
      <c r="E44" s="418">
        <v>0</v>
      </c>
      <c r="F44" s="418">
        <v>0</v>
      </c>
      <c r="G44" s="418">
        <v>0</v>
      </c>
      <c r="H44" s="544">
        <f t="shared" si="6"/>
        <v>0</v>
      </c>
    </row>
    <row r="45" spans="1:8" ht="15" customHeight="1">
      <c r="A45" s="504" t="s">
        <v>708</v>
      </c>
      <c r="B45" s="565">
        <v>0</v>
      </c>
      <c r="C45" s="565">
        <v>0</v>
      </c>
      <c r="D45" s="565">
        <v>0</v>
      </c>
      <c r="E45" s="565">
        <v>0</v>
      </c>
      <c r="F45" s="565">
        <v>0</v>
      </c>
      <c r="G45" s="565">
        <v>0</v>
      </c>
      <c r="H45" s="546">
        <f t="shared" si="6"/>
        <v>0</v>
      </c>
    </row>
    <row r="46" spans="1:8" s="133" customFormat="1" ht="27" customHeight="1">
      <c r="A46" s="572" t="s">
        <v>709</v>
      </c>
      <c r="B46" s="558">
        <f t="shared" ref="B46:G46" si="7">SUM(B43:B45)</f>
        <v>0</v>
      </c>
      <c r="C46" s="558">
        <f t="shared" si="7"/>
        <v>0</v>
      </c>
      <c r="D46" s="558">
        <f t="shared" si="7"/>
        <v>0</v>
      </c>
      <c r="E46" s="558">
        <f t="shared" si="7"/>
        <v>0</v>
      </c>
      <c r="F46" s="558">
        <f t="shared" si="7"/>
        <v>0</v>
      </c>
      <c r="G46" s="558">
        <f t="shared" si="7"/>
        <v>0</v>
      </c>
      <c r="H46" s="573">
        <f t="shared" si="6"/>
        <v>0</v>
      </c>
    </row>
    <row r="47" spans="1:8" ht="15" customHeight="1">
      <c r="A47" s="501" t="s">
        <v>710</v>
      </c>
      <c r="B47" s="418">
        <v>0</v>
      </c>
      <c r="C47" s="418">
        <v>0</v>
      </c>
      <c r="D47" s="418">
        <v>0</v>
      </c>
      <c r="E47" s="418">
        <v>0</v>
      </c>
      <c r="F47" s="418">
        <v>0</v>
      </c>
      <c r="G47" s="418">
        <v>0</v>
      </c>
      <c r="H47" s="544">
        <f t="shared" si="6"/>
        <v>0</v>
      </c>
    </row>
    <row r="48" spans="1:8" ht="15" customHeight="1">
      <c r="A48" s="501" t="s">
        <v>711</v>
      </c>
      <c r="B48" s="418">
        <v>0</v>
      </c>
      <c r="C48" s="418">
        <v>0</v>
      </c>
      <c r="D48" s="418">
        <v>0</v>
      </c>
      <c r="E48" s="418">
        <v>0</v>
      </c>
      <c r="F48" s="418">
        <v>0</v>
      </c>
      <c r="G48" s="418">
        <v>0</v>
      </c>
      <c r="H48" s="546">
        <f t="shared" si="6"/>
        <v>0</v>
      </c>
    </row>
    <row r="49" spans="1:8" ht="27" customHeight="1">
      <c r="A49" s="512" t="s">
        <v>712</v>
      </c>
      <c r="B49" s="558">
        <f t="shared" ref="B49:G49" si="8">B46-B47-B48</f>
        <v>0</v>
      </c>
      <c r="C49" s="558">
        <f t="shared" si="8"/>
        <v>0</v>
      </c>
      <c r="D49" s="558">
        <f t="shared" si="8"/>
        <v>0</v>
      </c>
      <c r="E49" s="558">
        <f t="shared" si="8"/>
        <v>0</v>
      </c>
      <c r="F49" s="558">
        <f t="shared" si="8"/>
        <v>0</v>
      </c>
      <c r="G49" s="558">
        <f t="shared" si="8"/>
        <v>0</v>
      </c>
      <c r="H49" s="556">
        <f t="shared" si="6"/>
        <v>0</v>
      </c>
    </row>
    <row r="50" spans="1:8" ht="15" customHeight="1">
      <c r="A50" s="574" t="s">
        <v>713</v>
      </c>
      <c r="B50" s="569">
        <v>0</v>
      </c>
      <c r="C50" s="569">
        <v>0</v>
      </c>
      <c r="D50" s="569">
        <v>0</v>
      </c>
      <c r="E50" s="569">
        <v>0</v>
      </c>
      <c r="F50" s="569">
        <v>0</v>
      </c>
      <c r="G50" s="537" t="s">
        <v>535</v>
      </c>
      <c r="H50" s="544">
        <f t="shared" si="6"/>
        <v>0</v>
      </c>
    </row>
    <row r="51" spans="1:8" ht="15" customHeight="1">
      <c r="A51" s="501" t="s">
        <v>714</v>
      </c>
      <c r="B51" s="418">
        <v>0</v>
      </c>
      <c r="C51" s="418">
        <v>0</v>
      </c>
      <c r="D51" s="418">
        <v>0</v>
      </c>
      <c r="E51" s="418">
        <v>0</v>
      </c>
      <c r="F51" s="418">
        <v>0</v>
      </c>
      <c r="G51" s="571" t="s">
        <v>535</v>
      </c>
      <c r="H51" s="544">
        <f t="shared" si="6"/>
        <v>0</v>
      </c>
    </row>
    <row r="52" spans="1:8" ht="15" customHeight="1">
      <c r="A52" s="575" t="s">
        <v>715</v>
      </c>
      <c r="B52" s="418">
        <v>0</v>
      </c>
      <c r="C52" s="418">
        <v>0</v>
      </c>
      <c r="D52" s="418">
        <v>0</v>
      </c>
      <c r="E52" s="418">
        <v>0</v>
      </c>
      <c r="F52" s="418">
        <v>0</v>
      </c>
      <c r="G52" s="418">
        <v>0</v>
      </c>
      <c r="H52" s="544">
        <f t="shared" si="6"/>
        <v>0</v>
      </c>
    </row>
    <row r="53" spans="1:8" ht="15" customHeight="1">
      <c r="A53" s="576" t="s">
        <v>716</v>
      </c>
      <c r="B53" s="565">
        <v>0</v>
      </c>
      <c r="C53" s="565">
        <v>0</v>
      </c>
      <c r="D53" s="565">
        <v>0</v>
      </c>
      <c r="E53" s="565">
        <v>0</v>
      </c>
      <c r="F53" s="565">
        <v>0</v>
      </c>
      <c r="G53" s="577" t="s">
        <v>535</v>
      </c>
      <c r="H53" s="546">
        <f t="shared" si="6"/>
        <v>0</v>
      </c>
    </row>
    <row r="54" spans="1:8" s="133" customFormat="1" ht="27" customHeight="1" thickBot="1">
      <c r="A54" s="578" t="s">
        <v>717</v>
      </c>
      <c r="B54" s="579">
        <f>B50+B51-B52+B53</f>
        <v>0</v>
      </c>
      <c r="C54" s="579">
        <f>C50+C51-C52+C53</f>
        <v>0</v>
      </c>
      <c r="D54" s="579">
        <f>D50+D51-D52+D53</f>
        <v>0</v>
      </c>
      <c r="E54" s="579">
        <f>E50+E51-E52+E53</f>
        <v>0</v>
      </c>
      <c r="F54" s="579">
        <f>F50+F51-F52+F53</f>
        <v>0</v>
      </c>
      <c r="G54" s="580" t="s">
        <v>535</v>
      </c>
      <c r="H54" s="581">
        <f t="shared" si="6"/>
        <v>0</v>
      </c>
    </row>
    <row r="55" spans="1:8" s="133" customFormat="1" ht="15" customHeight="1" thickTop="1">
      <c r="A55" s="389"/>
      <c r="B55" s="582"/>
      <c r="C55" s="583"/>
      <c r="D55" s="583"/>
      <c r="E55" s="583"/>
      <c r="F55" s="583"/>
      <c r="G55" s="583"/>
      <c r="H55" s="584"/>
    </row>
    <row r="56" spans="1:8" ht="15" customHeight="1">
      <c r="A56" s="733" t="s">
        <v>718</v>
      </c>
      <c r="B56" s="733"/>
      <c r="C56" s="733"/>
      <c r="D56" s="733"/>
      <c r="E56" s="733"/>
      <c r="F56" s="733"/>
      <c r="G56" s="495"/>
      <c r="H56" s="495"/>
    </row>
    <row r="57" spans="1:8" ht="15" customHeight="1" thickBot="1">
      <c r="A57" s="735" t="s">
        <v>683</v>
      </c>
      <c r="B57" s="735"/>
      <c r="C57" s="735"/>
      <c r="D57" s="735"/>
      <c r="E57" s="735"/>
      <c r="F57" s="735"/>
      <c r="G57" s="496"/>
      <c r="H57" s="496"/>
    </row>
    <row r="58" spans="1:8" ht="15" customHeight="1" thickTop="1">
      <c r="A58" s="497"/>
      <c r="B58" s="521" t="s">
        <v>197</v>
      </c>
      <c r="C58" s="521" t="s">
        <v>197</v>
      </c>
      <c r="D58" s="521" t="s">
        <v>197</v>
      </c>
      <c r="E58" s="521" t="s">
        <v>197</v>
      </c>
      <c r="F58" s="521" t="s">
        <v>197</v>
      </c>
      <c r="G58" s="522" t="s">
        <v>662</v>
      </c>
      <c r="H58" s="73"/>
    </row>
    <row r="59" spans="1:8" ht="15" customHeight="1">
      <c r="A59" s="504" t="s">
        <v>45</v>
      </c>
      <c r="B59" s="524" t="s">
        <v>533</v>
      </c>
      <c r="C59" s="524" t="s">
        <v>533</v>
      </c>
      <c r="D59" s="524" t="s">
        <v>533</v>
      </c>
      <c r="E59" s="524" t="s">
        <v>533</v>
      </c>
      <c r="F59" s="524" t="s">
        <v>533</v>
      </c>
      <c r="G59" s="554" t="s">
        <v>217</v>
      </c>
      <c r="H59" s="73"/>
    </row>
    <row r="60" spans="1:8" ht="15" customHeight="1">
      <c r="A60" s="585" t="s">
        <v>719</v>
      </c>
      <c r="B60" s="418">
        <v>0</v>
      </c>
      <c r="C60" s="418">
        <v>0</v>
      </c>
      <c r="D60" s="418">
        <v>0</v>
      </c>
      <c r="E60" s="418">
        <v>0</v>
      </c>
      <c r="F60" s="418">
        <v>0</v>
      </c>
      <c r="G60" s="568">
        <v>0</v>
      </c>
      <c r="H60" s="73"/>
    </row>
    <row r="61" spans="1:8" ht="25.5" customHeight="1">
      <c r="A61" s="586" t="s">
        <v>720</v>
      </c>
      <c r="B61" s="418">
        <v>0</v>
      </c>
      <c r="C61" s="418">
        <v>0</v>
      </c>
      <c r="D61" s="418">
        <v>0</v>
      </c>
      <c r="E61" s="418">
        <v>0</v>
      </c>
      <c r="F61" s="418">
        <v>0</v>
      </c>
      <c r="G61" s="568">
        <v>0</v>
      </c>
      <c r="H61" s="73"/>
    </row>
    <row r="62" spans="1:8" ht="15" customHeight="1">
      <c r="A62" s="585" t="s">
        <v>721</v>
      </c>
      <c r="B62" s="543">
        <f t="shared" ref="B62:G62" si="9">B49</f>
        <v>0</v>
      </c>
      <c r="C62" s="543">
        <f t="shared" si="9"/>
        <v>0</v>
      </c>
      <c r="D62" s="543">
        <f t="shared" si="9"/>
        <v>0</v>
      </c>
      <c r="E62" s="543">
        <f t="shared" si="9"/>
        <v>0</v>
      </c>
      <c r="F62" s="543">
        <f t="shared" si="9"/>
        <v>0</v>
      </c>
      <c r="G62" s="546">
        <f t="shared" si="9"/>
        <v>0</v>
      </c>
      <c r="H62" s="73"/>
    </row>
    <row r="63" spans="1:8" ht="27" customHeight="1">
      <c r="A63" s="587" t="s">
        <v>722</v>
      </c>
      <c r="B63" s="558">
        <f t="shared" ref="B63:G63" si="10">B60-B61+B62</f>
        <v>0</v>
      </c>
      <c r="C63" s="558">
        <f t="shared" si="10"/>
        <v>0</v>
      </c>
      <c r="D63" s="558">
        <f t="shared" si="10"/>
        <v>0</v>
      </c>
      <c r="E63" s="558">
        <f t="shared" si="10"/>
        <v>0</v>
      </c>
      <c r="F63" s="558">
        <f t="shared" si="10"/>
        <v>0</v>
      </c>
      <c r="G63" s="556">
        <f t="shared" si="10"/>
        <v>0</v>
      </c>
      <c r="H63" s="73"/>
    </row>
    <row r="64" spans="1:8" ht="15" customHeight="1">
      <c r="A64" s="585" t="s">
        <v>723</v>
      </c>
      <c r="B64" s="418">
        <v>0</v>
      </c>
      <c r="C64" s="418">
        <v>0</v>
      </c>
      <c r="D64" s="418">
        <v>0</v>
      </c>
      <c r="E64" s="418">
        <v>0</v>
      </c>
      <c r="F64" s="418">
        <v>0</v>
      </c>
      <c r="G64" s="568">
        <v>0</v>
      </c>
      <c r="H64" s="73"/>
    </row>
    <row r="65" spans="1:8" ht="15" customHeight="1" thickBot="1">
      <c r="A65" s="588" t="s">
        <v>724</v>
      </c>
      <c r="B65" s="559" t="e">
        <f t="shared" ref="B65:G65" si="11">B63/B64</f>
        <v>#DIV/0!</v>
      </c>
      <c r="C65" s="559" t="e">
        <f t="shared" si="11"/>
        <v>#DIV/0!</v>
      </c>
      <c r="D65" s="559" t="e">
        <f t="shared" si="11"/>
        <v>#DIV/0!</v>
      </c>
      <c r="E65" s="559" t="e">
        <f t="shared" si="11"/>
        <v>#DIV/0!</v>
      </c>
      <c r="F65" s="559" t="e">
        <f t="shared" si="11"/>
        <v>#DIV/0!</v>
      </c>
      <c r="G65" s="560" t="e">
        <f t="shared" si="11"/>
        <v>#DIV/0!</v>
      </c>
      <c r="H65" s="73"/>
    </row>
    <row r="66" spans="1:8" ht="15" thickTop="1"/>
    <row r="67" spans="1:8">
      <c r="A67" s="492" t="s">
        <v>638</v>
      </c>
      <c r="B67" s="736" t="s">
        <v>699</v>
      </c>
      <c r="C67" s="736"/>
      <c r="D67" s="736"/>
      <c r="E67" s="736"/>
      <c r="F67" s="736"/>
      <c r="G67" s="736"/>
      <c r="H67" s="736"/>
    </row>
    <row r="68" spans="1:8">
      <c r="A68" s="492" t="s">
        <v>640</v>
      </c>
      <c r="B68" s="493" t="s">
        <v>700</v>
      </c>
      <c r="D68" s="427" t="s">
        <v>19</v>
      </c>
      <c r="E68" s="493" t="s">
        <v>551</v>
      </c>
      <c r="H68" s="73" t="s">
        <v>45</v>
      </c>
    </row>
    <row r="69" spans="1:8" ht="18" customHeight="1">
      <c r="A69" s="317" t="s">
        <v>701</v>
      </c>
      <c r="B69" s="73"/>
      <c r="C69" s="73"/>
      <c r="D69" s="73"/>
      <c r="E69" s="73"/>
      <c r="F69" s="73"/>
      <c r="G69" s="73"/>
      <c r="H69" s="73"/>
    </row>
    <row r="70" spans="1:8" ht="12.75" customHeight="1">
      <c r="A70" s="317"/>
      <c r="B70" s="73"/>
      <c r="C70" s="73"/>
      <c r="D70" s="73"/>
      <c r="E70" s="73"/>
      <c r="F70" s="73"/>
      <c r="G70" s="73"/>
      <c r="H70" s="73"/>
    </row>
    <row r="71" spans="1:8" ht="15" customHeight="1">
      <c r="A71" s="131" t="s">
        <v>702</v>
      </c>
      <c r="B71" s="570" t="s">
        <v>726</v>
      </c>
      <c r="C71" s="73"/>
      <c r="D71" s="73"/>
      <c r="E71" s="73"/>
      <c r="F71" s="73"/>
      <c r="G71" s="73"/>
      <c r="H71" s="73"/>
    </row>
    <row r="72" spans="1:8" ht="15" customHeight="1">
      <c r="A72" s="73"/>
      <c r="B72" s="73"/>
      <c r="C72" s="73"/>
      <c r="D72" s="73"/>
      <c r="E72" s="73"/>
      <c r="F72" s="73"/>
      <c r="G72" s="73"/>
      <c r="H72" s="73"/>
    </row>
    <row r="73" spans="1:8" ht="15" customHeight="1" thickBot="1">
      <c r="A73" s="733" t="s">
        <v>704</v>
      </c>
      <c r="B73" s="733"/>
      <c r="C73" s="733"/>
      <c r="D73" s="733"/>
      <c r="E73" s="733"/>
      <c r="F73" s="733"/>
      <c r="G73" s="733"/>
      <c r="H73" s="733"/>
    </row>
    <row r="74" spans="1:8" ht="15" customHeight="1" thickTop="1">
      <c r="A74" s="737" t="s">
        <v>660</v>
      </c>
      <c r="B74" s="520" t="s">
        <v>678</v>
      </c>
      <c r="C74" s="521" t="s">
        <v>197</v>
      </c>
      <c r="D74" s="521" t="s">
        <v>197</v>
      </c>
      <c r="E74" s="521" t="s">
        <v>197</v>
      </c>
      <c r="F74" s="521" t="s">
        <v>197</v>
      </c>
      <c r="G74" s="521" t="s">
        <v>662</v>
      </c>
      <c r="H74" s="522" t="s">
        <v>663</v>
      </c>
    </row>
    <row r="75" spans="1:8" ht="15" customHeight="1">
      <c r="A75" s="738"/>
      <c r="B75" s="523" t="s">
        <v>216</v>
      </c>
      <c r="C75" s="524" t="s">
        <v>533</v>
      </c>
      <c r="D75" s="524" t="s">
        <v>533</v>
      </c>
      <c r="E75" s="524" t="s">
        <v>533</v>
      </c>
      <c r="F75" s="524" t="s">
        <v>533</v>
      </c>
      <c r="G75" s="523" t="s">
        <v>217</v>
      </c>
      <c r="H75" s="525"/>
    </row>
    <row r="76" spans="1:8" ht="15" customHeight="1">
      <c r="A76" s="501" t="s">
        <v>706</v>
      </c>
      <c r="B76" s="418">
        <v>0</v>
      </c>
      <c r="C76" s="418">
        <v>0</v>
      </c>
      <c r="D76" s="418">
        <v>0</v>
      </c>
      <c r="E76" s="418">
        <v>0</v>
      </c>
      <c r="F76" s="418">
        <v>0</v>
      </c>
      <c r="G76" s="418">
        <v>0</v>
      </c>
      <c r="H76" s="544">
        <f t="shared" ref="H76:H87" si="12">SUM(B76:G76)</f>
        <v>0</v>
      </c>
    </row>
    <row r="77" spans="1:8" ht="15" customHeight="1">
      <c r="A77" s="501" t="s">
        <v>707</v>
      </c>
      <c r="B77" s="418">
        <v>0</v>
      </c>
      <c r="C77" s="418">
        <v>0</v>
      </c>
      <c r="D77" s="418">
        <v>0</v>
      </c>
      <c r="E77" s="418">
        <v>0</v>
      </c>
      <c r="F77" s="418">
        <v>0</v>
      </c>
      <c r="G77" s="418">
        <v>0</v>
      </c>
      <c r="H77" s="544">
        <f t="shared" si="12"/>
        <v>0</v>
      </c>
    </row>
    <row r="78" spans="1:8" ht="15" customHeight="1">
      <c r="A78" s="504" t="s">
        <v>708</v>
      </c>
      <c r="B78" s="565">
        <v>0</v>
      </c>
      <c r="C78" s="565">
        <v>0</v>
      </c>
      <c r="D78" s="565">
        <v>0</v>
      </c>
      <c r="E78" s="565">
        <v>0</v>
      </c>
      <c r="F78" s="565">
        <v>0</v>
      </c>
      <c r="G78" s="565">
        <v>0</v>
      </c>
      <c r="H78" s="546">
        <f t="shared" si="12"/>
        <v>0</v>
      </c>
    </row>
    <row r="79" spans="1:8" s="133" customFormat="1" ht="27" customHeight="1">
      <c r="A79" s="572" t="s">
        <v>709</v>
      </c>
      <c r="B79" s="558">
        <f t="shared" ref="B79:G79" si="13">SUM(B76:B78)</f>
        <v>0</v>
      </c>
      <c r="C79" s="558">
        <f t="shared" si="13"/>
        <v>0</v>
      </c>
      <c r="D79" s="558">
        <f t="shared" si="13"/>
        <v>0</v>
      </c>
      <c r="E79" s="558">
        <f t="shared" si="13"/>
        <v>0</v>
      </c>
      <c r="F79" s="558">
        <f t="shared" si="13"/>
        <v>0</v>
      </c>
      <c r="G79" s="558">
        <f t="shared" si="13"/>
        <v>0</v>
      </c>
      <c r="H79" s="573">
        <f t="shared" si="12"/>
        <v>0</v>
      </c>
    </row>
    <row r="80" spans="1:8" ht="15" customHeight="1">
      <c r="A80" s="501" t="s">
        <v>710</v>
      </c>
      <c r="B80" s="418">
        <v>0</v>
      </c>
      <c r="C80" s="418">
        <v>0</v>
      </c>
      <c r="D80" s="418">
        <v>0</v>
      </c>
      <c r="E80" s="418">
        <v>0</v>
      </c>
      <c r="F80" s="418">
        <v>0</v>
      </c>
      <c r="G80" s="418">
        <v>0</v>
      </c>
      <c r="H80" s="544">
        <f t="shared" si="12"/>
        <v>0</v>
      </c>
    </row>
    <row r="81" spans="1:8" ht="15" customHeight="1">
      <c r="A81" s="501" t="s">
        <v>711</v>
      </c>
      <c r="B81" s="418">
        <v>0</v>
      </c>
      <c r="C81" s="418">
        <v>0</v>
      </c>
      <c r="D81" s="418">
        <v>0</v>
      </c>
      <c r="E81" s="418">
        <v>0</v>
      </c>
      <c r="F81" s="418">
        <v>0</v>
      </c>
      <c r="G81" s="418">
        <v>0</v>
      </c>
      <c r="H81" s="546">
        <f t="shared" si="12"/>
        <v>0</v>
      </c>
    </row>
    <row r="82" spans="1:8" ht="27" customHeight="1">
      <c r="A82" s="512" t="s">
        <v>712</v>
      </c>
      <c r="B82" s="558">
        <f t="shared" ref="B82:G82" si="14">B79-B80-B81</f>
        <v>0</v>
      </c>
      <c r="C82" s="558">
        <f t="shared" si="14"/>
        <v>0</v>
      </c>
      <c r="D82" s="558">
        <f t="shared" si="14"/>
        <v>0</v>
      </c>
      <c r="E82" s="558">
        <f t="shared" si="14"/>
        <v>0</v>
      </c>
      <c r="F82" s="558">
        <f t="shared" si="14"/>
        <v>0</v>
      </c>
      <c r="G82" s="558">
        <f t="shared" si="14"/>
        <v>0</v>
      </c>
      <c r="H82" s="556">
        <f t="shared" si="12"/>
        <v>0</v>
      </c>
    </row>
    <row r="83" spans="1:8" ht="15" customHeight="1">
      <c r="A83" s="574" t="s">
        <v>713</v>
      </c>
      <c r="B83" s="569">
        <v>0</v>
      </c>
      <c r="C83" s="569">
        <v>0</v>
      </c>
      <c r="D83" s="569">
        <v>0</v>
      </c>
      <c r="E83" s="569">
        <v>0</v>
      </c>
      <c r="F83" s="569">
        <v>0</v>
      </c>
      <c r="G83" s="537" t="s">
        <v>535</v>
      </c>
      <c r="H83" s="544">
        <f t="shared" si="12"/>
        <v>0</v>
      </c>
    </row>
    <row r="84" spans="1:8" ht="15" customHeight="1">
      <c r="A84" s="501" t="s">
        <v>714</v>
      </c>
      <c r="B84" s="418">
        <v>0</v>
      </c>
      <c r="C84" s="418">
        <v>0</v>
      </c>
      <c r="D84" s="418">
        <v>0</v>
      </c>
      <c r="E84" s="418">
        <v>0</v>
      </c>
      <c r="F84" s="418">
        <v>0</v>
      </c>
      <c r="G84" s="571" t="s">
        <v>535</v>
      </c>
      <c r="H84" s="544">
        <f t="shared" si="12"/>
        <v>0</v>
      </c>
    </row>
    <row r="85" spans="1:8" ht="15" customHeight="1">
      <c r="A85" s="575" t="s">
        <v>715</v>
      </c>
      <c r="B85" s="418">
        <v>0</v>
      </c>
      <c r="C85" s="418">
        <v>0</v>
      </c>
      <c r="D85" s="418">
        <v>0</v>
      </c>
      <c r="E85" s="418">
        <v>0</v>
      </c>
      <c r="F85" s="418">
        <v>0</v>
      </c>
      <c r="G85" s="418">
        <v>0</v>
      </c>
      <c r="H85" s="544">
        <f t="shared" si="12"/>
        <v>0</v>
      </c>
    </row>
    <row r="86" spans="1:8" ht="15" customHeight="1">
      <c r="A86" s="576" t="s">
        <v>716</v>
      </c>
      <c r="B86" s="565">
        <v>0</v>
      </c>
      <c r="C86" s="565">
        <v>0</v>
      </c>
      <c r="D86" s="565">
        <v>0</v>
      </c>
      <c r="E86" s="565">
        <v>0</v>
      </c>
      <c r="F86" s="565">
        <v>0</v>
      </c>
      <c r="G86" s="577" t="s">
        <v>535</v>
      </c>
      <c r="H86" s="546">
        <f t="shared" si="12"/>
        <v>0</v>
      </c>
    </row>
    <row r="87" spans="1:8" s="133" customFormat="1" ht="27" customHeight="1" thickBot="1">
      <c r="A87" s="578" t="s">
        <v>717</v>
      </c>
      <c r="B87" s="579">
        <f>B83+B84-B85+B86</f>
        <v>0</v>
      </c>
      <c r="C87" s="579">
        <f>C83+C84-C85+C86</f>
        <v>0</v>
      </c>
      <c r="D87" s="579">
        <f>D83+D84-D85+D86</f>
        <v>0</v>
      </c>
      <c r="E87" s="579">
        <f>E83+E84-E85+E86</f>
        <v>0</v>
      </c>
      <c r="F87" s="579">
        <f>F83+F84-F85+F86</f>
        <v>0</v>
      </c>
      <c r="G87" s="580" t="s">
        <v>535</v>
      </c>
      <c r="H87" s="581">
        <f t="shared" si="12"/>
        <v>0</v>
      </c>
    </row>
    <row r="88" spans="1:8" s="133" customFormat="1" ht="15" customHeight="1" thickTop="1">
      <c r="A88" s="389"/>
      <c r="B88" s="582"/>
      <c r="C88" s="583"/>
      <c r="D88" s="583"/>
      <c r="E88" s="583"/>
      <c r="F88" s="583"/>
      <c r="G88" s="583"/>
      <c r="H88" s="584"/>
    </row>
    <row r="89" spans="1:8" ht="15" customHeight="1">
      <c r="A89" s="733" t="s">
        <v>718</v>
      </c>
      <c r="B89" s="733"/>
      <c r="C89" s="733"/>
      <c r="D89" s="733"/>
      <c r="E89" s="733"/>
      <c r="F89" s="733"/>
      <c r="G89" s="495"/>
      <c r="H89" s="495"/>
    </row>
    <row r="90" spans="1:8" ht="15" customHeight="1" thickBot="1">
      <c r="A90" s="735" t="s">
        <v>683</v>
      </c>
      <c r="B90" s="735"/>
      <c r="C90" s="735"/>
      <c r="D90" s="735"/>
      <c r="E90" s="735"/>
      <c r="F90" s="735"/>
      <c r="G90" s="496"/>
      <c r="H90" s="496"/>
    </row>
    <row r="91" spans="1:8" ht="15" customHeight="1" thickTop="1">
      <c r="A91" s="497"/>
      <c r="B91" s="521" t="s">
        <v>197</v>
      </c>
      <c r="C91" s="521" t="s">
        <v>197</v>
      </c>
      <c r="D91" s="521" t="s">
        <v>197</v>
      </c>
      <c r="E91" s="521" t="s">
        <v>197</v>
      </c>
      <c r="F91" s="521" t="s">
        <v>197</v>
      </c>
      <c r="G91" s="522" t="s">
        <v>662</v>
      </c>
      <c r="H91" s="73"/>
    </row>
    <row r="92" spans="1:8" ht="15" customHeight="1">
      <c r="A92" s="504" t="s">
        <v>45</v>
      </c>
      <c r="B92" s="524" t="s">
        <v>533</v>
      </c>
      <c r="C92" s="524" t="s">
        <v>533</v>
      </c>
      <c r="D92" s="524" t="s">
        <v>533</v>
      </c>
      <c r="E92" s="524" t="s">
        <v>533</v>
      </c>
      <c r="F92" s="524" t="s">
        <v>533</v>
      </c>
      <c r="G92" s="554" t="s">
        <v>217</v>
      </c>
      <c r="H92" s="73"/>
    </row>
    <row r="93" spans="1:8" ht="15" customHeight="1">
      <c r="A93" s="585" t="s">
        <v>719</v>
      </c>
      <c r="B93" s="418">
        <v>0</v>
      </c>
      <c r="C93" s="418">
        <v>0</v>
      </c>
      <c r="D93" s="418">
        <v>0</v>
      </c>
      <c r="E93" s="418">
        <v>0</v>
      </c>
      <c r="F93" s="418">
        <v>0</v>
      </c>
      <c r="G93" s="568">
        <v>0</v>
      </c>
      <c r="H93" s="73"/>
    </row>
    <row r="94" spans="1:8" ht="25.5" customHeight="1">
      <c r="A94" s="586" t="s">
        <v>720</v>
      </c>
      <c r="B94" s="418">
        <v>0</v>
      </c>
      <c r="C94" s="418">
        <v>0</v>
      </c>
      <c r="D94" s="418">
        <v>0</v>
      </c>
      <c r="E94" s="418">
        <v>0</v>
      </c>
      <c r="F94" s="418">
        <v>0</v>
      </c>
      <c r="G94" s="568">
        <v>0</v>
      </c>
      <c r="H94" s="73"/>
    </row>
    <row r="95" spans="1:8" ht="15" customHeight="1">
      <c r="A95" s="585" t="s">
        <v>721</v>
      </c>
      <c r="B95" s="543">
        <f t="shared" ref="B95:G95" si="15">B82</f>
        <v>0</v>
      </c>
      <c r="C95" s="543">
        <f t="shared" si="15"/>
        <v>0</v>
      </c>
      <c r="D95" s="543">
        <f t="shared" si="15"/>
        <v>0</v>
      </c>
      <c r="E95" s="543">
        <f t="shared" si="15"/>
        <v>0</v>
      </c>
      <c r="F95" s="543">
        <f t="shared" si="15"/>
        <v>0</v>
      </c>
      <c r="G95" s="546">
        <f t="shared" si="15"/>
        <v>0</v>
      </c>
      <c r="H95" s="73"/>
    </row>
    <row r="96" spans="1:8" ht="27" customHeight="1">
      <c r="A96" s="587" t="s">
        <v>722</v>
      </c>
      <c r="B96" s="558">
        <f t="shared" ref="B96:G96" si="16">B93-B94+B95</f>
        <v>0</v>
      </c>
      <c r="C96" s="558">
        <f t="shared" si="16"/>
        <v>0</v>
      </c>
      <c r="D96" s="558">
        <f t="shared" si="16"/>
        <v>0</v>
      </c>
      <c r="E96" s="558">
        <f t="shared" si="16"/>
        <v>0</v>
      </c>
      <c r="F96" s="558">
        <f t="shared" si="16"/>
        <v>0</v>
      </c>
      <c r="G96" s="556">
        <f t="shared" si="16"/>
        <v>0</v>
      </c>
      <c r="H96" s="73"/>
    </row>
    <row r="97" spans="1:8" ht="15" customHeight="1">
      <c r="A97" s="585" t="s">
        <v>723</v>
      </c>
      <c r="B97" s="418">
        <v>0</v>
      </c>
      <c r="C97" s="418">
        <v>0</v>
      </c>
      <c r="D97" s="418">
        <v>0</v>
      </c>
      <c r="E97" s="418">
        <v>0</v>
      </c>
      <c r="F97" s="418">
        <v>0</v>
      </c>
      <c r="G97" s="568">
        <v>0</v>
      </c>
      <c r="H97" s="73"/>
    </row>
    <row r="98" spans="1:8" ht="15" customHeight="1" thickBot="1">
      <c r="A98" s="588" t="s">
        <v>724</v>
      </c>
      <c r="B98" s="559" t="e">
        <f t="shared" ref="B98:G98" si="17">B96/B97</f>
        <v>#DIV/0!</v>
      </c>
      <c r="C98" s="559" t="e">
        <f t="shared" si="17"/>
        <v>#DIV/0!</v>
      </c>
      <c r="D98" s="559" t="e">
        <f t="shared" si="17"/>
        <v>#DIV/0!</v>
      </c>
      <c r="E98" s="559" t="e">
        <f t="shared" si="17"/>
        <v>#DIV/0!</v>
      </c>
      <c r="F98" s="559" t="e">
        <f t="shared" si="17"/>
        <v>#DIV/0!</v>
      </c>
      <c r="G98" s="560" t="e">
        <f t="shared" si="17"/>
        <v>#DIV/0!</v>
      </c>
      <c r="H98" s="73"/>
    </row>
    <row r="99" spans="1:8" ht="15" thickTop="1"/>
    <row r="100" spans="1:8">
      <c r="A100" s="492" t="s">
        <v>638</v>
      </c>
      <c r="B100" s="736" t="s">
        <v>699</v>
      </c>
      <c r="C100" s="736"/>
      <c r="D100" s="736"/>
      <c r="E100" s="736"/>
      <c r="F100" s="736"/>
      <c r="G100" s="736"/>
      <c r="H100" s="736"/>
    </row>
    <row r="101" spans="1:8">
      <c r="A101" s="492" t="s">
        <v>640</v>
      </c>
      <c r="B101" s="493" t="s">
        <v>700</v>
      </c>
      <c r="D101" s="427" t="s">
        <v>19</v>
      </c>
      <c r="E101" s="493" t="s">
        <v>551</v>
      </c>
      <c r="H101" s="73" t="s">
        <v>45</v>
      </c>
    </row>
    <row r="102" spans="1:8" ht="18" customHeight="1">
      <c r="A102" s="317" t="s">
        <v>701</v>
      </c>
      <c r="B102" s="73"/>
      <c r="C102" s="73"/>
      <c r="D102" s="73"/>
      <c r="E102" s="73"/>
      <c r="F102" s="73"/>
      <c r="G102" s="73"/>
      <c r="H102" s="73"/>
    </row>
    <row r="103" spans="1:8" ht="12.75" customHeight="1">
      <c r="A103" s="317"/>
      <c r="B103" s="73"/>
      <c r="C103" s="73"/>
      <c r="D103" s="73"/>
      <c r="E103" s="73"/>
      <c r="F103" s="73"/>
      <c r="G103" s="73"/>
      <c r="H103" s="73"/>
    </row>
    <row r="104" spans="1:8" ht="15" customHeight="1">
      <c r="A104" s="131" t="s">
        <v>702</v>
      </c>
      <c r="B104" s="570" t="s">
        <v>727</v>
      </c>
      <c r="C104" s="73"/>
      <c r="D104" s="73"/>
      <c r="E104" s="73"/>
      <c r="F104" s="73"/>
      <c r="G104" s="73"/>
      <c r="H104" s="73"/>
    </row>
    <row r="105" spans="1:8" ht="15" customHeight="1">
      <c r="A105" s="73"/>
      <c r="B105" s="73"/>
      <c r="C105" s="73"/>
      <c r="D105" s="73"/>
      <c r="E105" s="73"/>
      <c r="F105" s="73"/>
      <c r="G105" s="73"/>
      <c r="H105" s="73"/>
    </row>
    <row r="106" spans="1:8" ht="15" customHeight="1" thickBot="1">
      <c r="A106" s="733" t="s">
        <v>704</v>
      </c>
      <c r="B106" s="733"/>
      <c r="C106" s="733"/>
      <c r="D106" s="733"/>
      <c r="E106" s="733"/>
      <c r="F106" s="733"/>
      <c r="G106" s="733"/>
      <c r="H106" s="733"/>
    </row>
    <row r="107" spans="1:8" ht="15" customHeight="1" thickTop="1">
      <c r="A107" s="737" t="s">
        <v>660</v>
      </c>
      <c r="B107" s="520" t="s">
        <v>705</v>
      </c>
      <c r="C107" s="521" t="s">
        <v>197</v>
      </c>
      <c r="D107" s="521" t="s">
        <v>197</v>
      </c>
      <c r="E107" s="521" t="s">
        <v>197</v>
      </c>
      <c r="F107" s="521" t="s">
        <v>197</v>
      </c>
      <c r="G107" s="521" t="s">
        <v>662</v>
      </c>
      <c r="H107" s="522" t="s">
        <v>663</v>
      </c>
    </row>
    <row r="108" spans="1:8" ht="15" customHeight="1">
      <c r="A108" s="738"/>
      <c r="B108" s="523" t="s">
        <v>216</v>
      </c>
      <c r="C108" s="524" t="s">
        <v>533</v>
      </c>
      <c r="D108" s="524" t="s">
        <v>533</v>
      </c>
      <c r="E108" s="524" t="s">
        <v>533</v>
      </c>
      <c r="F108" s="524" t="s">
        <v>533</v>
      </c>
      <c r="G108" s="523" t="s">
        <v>217</v>
      </c>
      <c r="H108" s="525"/>
    </row>
    <row r="109" spans="1:8" ht="15" customHeight="1">
      <c r="A109" s="501" t="s">
        <v>706</v>
      </c>
      <c r="B109" s="418">
        <v>0</v>
      </c>
      <c r="C109" s="418">
        <v>0</v>
      </c>
      <c r="D109" s="418">
        <v>0</v>
      </c>
      <c r="E109" s="418">
        <v>0</v>
      </c>
      <c r="F109" s="418">
        <v>0</v>
      </c>
      <c r="G109" s="418">
        <v>0</v>
      </c>
      <c r="H109" s="544">
        <f t="shared" ref="H109:H120" si="18">SUM(B109:G109)</f>
        <v>0</v>
      </c>
    </row>
    <row r="110" spans="1:8" ht="15" customHeight="1">
      <c r="A110" s="501" t="s">
        <v>707</v>
      </c>
      <c r="B110" s="418">
        <v>0</v>
      </c>
      <c r="C110" s="418">
        <v>0</v>
      </c>
      <c r="D110" s="418">
        <v>0</v>
      </c>
      <c r="E110" s="418">
        <v>0</v>
      </c>
      <c r="F110" s="418">
        <v>0</v>
      </c>
      <c r="G110" s="418">
        <v>0</v>
      </c>
      <c r="H110" s="544">
        <f t="shared" si="18"/>
        <v>0</v>
      </c>
    </row>
    <row r="111" spans="1:8" ht="15" customHeight="1">
      <c r="A111" s="504" t="s">
        <v>708</v>
      </c>
      <c r="B111" s="565">
        <v>0</v>
      </c>
      <c r="C111" s="565">
        <v>0</v>
      </c>
      <c r="D111" s="565">
        <v>0</v>
      </c>
      <c r="E111" s="565">
        <v>0</v>
      </c>
      <c r="F111" s="565">
        <v>0</v>
      </c>
      <c r="G111" s="565">
        <v>0</v>
      </c>
      <c r="H111" s="546">
        <f t="shared" si="18"/>
        <v>0</v>
      </c>
    </row>
    <row r="112" spans="1:8" s="133" customFormat="1" ht="27" customHeight="1">
      <c r="A112" s="572" t="s">
        <v>709</v>
      </c>
      <c r="B112" s="558">
        <f t="shared" ref="B112:G112" si="19">SUM(B109:B111)</f>
        <v>0</v>
      </c>
      <c r="C112" s="558">
        <f t="shared" si="19"/>
        <v>0</v>
      </c>
      <c r="D112" s="558">
        <f t="shared" si="19"/>
        <v>0</v>
      </c>
      <c r="E112" s="558">
        <f t="shared" si="19"/>
        <v>0</v>
      </c>
      <c r="F112" s="558">
        <f t="shared" si="19"/>
        <v>0</v>
      </c>
      <c r="G112" s="558">
        <f t="shared" si="19"/>
        <v>0</v>
      </c>
      <c r="H112" s="573">
        <f t="shared" si="18"/>
        <v>0</v>
      </c>
    </row>
    <row r="113" spans="1:8" ht="15" customHeight="1">
      <c r="A113" s="501" t="s">
        <v>710</v>
      </c>
      <c r="B113" s="418">
        <v>0</v>
      </c>
      <c r="C113" s="418">
        <v>0</v>
      </c>
      <c r="D113" s="418">
        <v>0</v>
      </c>
      <c r="E113" s="418">
        <v>0</v>
      </c>
      <c r="F113" s="418">
        <v>0</v>
      </c>
      <c r="G113" s="418">
        <v>0</v>
      </c>
      <c r="H113" s="544">
        <f t="shared" si="18"/>
        <v>0</v>
      </c>
    </row>
    <row r="114" spans="1:8" ht="15" customHeight="1">
      <c r="A114" s="501" t="s">
        <v>711</v>
      </c>
      <c r="B114" s="418">
        <v>0</v>
      </c>
      <c r="C114" s="418">
        <v>0</v>
      </c>
      <c r="D114" s="418">
        <v>0</v>
      </c>
      <c r="E114" s="418">
        <v>0</v>
      </c>
      <c r="F114" s="418">
        <v>0</v>
      </c>
      <c r="G114" s="418">
        <v>0</v>
      </c>
      <c r="H114" s="546">
        <f t="shared" si="18"/>
        <v>0</v>
      </c>
    </row>
    <row r="115" spans="1:8" ht="27" customHeight="1">
      <c r="A115" s="512" t="s">
        <v>712</v>
      </c>
      <c r="B115" s="558">
        <f t="shared" ref="B115:G115" si="20">B112-B113-B114</f>
        <v>0</v>
      </c>
      <c r="C115" s="558">
        <f t="shared" si="20"/>
        <v>0</v>
      </c>
      <c r="D115" s="558">
        <f t="shared" si="20"/>
        <v>0</v>
      </c>
      <c r="E115" s="558">
        <f t="shared" si="20"/>
        <v>0</v>
      </c>
      <c r="F115" s="558">
        <f t="shared" si="20"/>
        <v>0</v>
      </c>
      <c r="G115" s="558">
        <f t="shared" si="20"/>
        <v>0</v>
      </c>
      <c r="H115" s="556">
        <f t="shared" si="18"/>
        <v>0</v>
      </c>
    </row>
    <row r="116" spans="1:8" ht="15" customHeight="1">
      <c r="A116" s="574" t="s">
        <v>713</v>
      </c>
      <c r="B116" s="569">
        <v>0</v>
      </c>
      <c r="C116" s="569">
        <v>0</v>
      </c>
      <c r="D116" s="569">
        <v>0</v>
      </c>
      <c r="E116" s="569">
        <v>0</v>
      </c>
      <c r="F116" s="569">
        <v>0</v>
      </c>
      <c r="G116" s="537" t="s">
        <v>535</v>
      </c>
      <c r="H116" s="544">
        <f t="shared" si="18"/>
        <v>0</v>
      </c>
    </row>
    <row r="117" spans="1:8" ht="15" customHeight="1">
      <c r="A117" s="501" t="s">
        <v>714</v>
      </c>
      <c r="B117" s="418">
        <v>0</v>
      </c>
      <c r="C117" s="418">
        <v>0</v>
      </c>
      <c r="D117" s="418">
        <v>0</v>
      </c>
      <c r="E117" s="418">
        <v>0</v>
      </c>
      <c r="F117" s="418">
        <v>0</v>
      </c>
      <c r="G117" s="571" t="s">
        <v>535</v>
      </c>
      <c r="H117" s="544">
        <f t="shared" si="18"/>
        <v>0</v>
      </c>
    </row>
    <row r="118" spans="1:8" ht="15" customHeight="1">
      <c r="A118" s="575" t="s">
        <v>715</v>
      </c>
      <c r="B118" s="418">
        <v>0</v>
      </c>
      <c r="C118" s="418">
        <v>0</v>
      </c>
      <c r="D118" s="418">
        <v>0</v>
      </c>
      <c r="E118" s="418">
        <v>0</v>
      </c>
      <c r="F118" s="418">
        <v>0</v>
      </c>
      <c r="G118" s="418">
        <v>0</v>
      </c>
      <c r="H118" s="544">
        <f t="shared" si="18"/>
        <v>0</v>
      </c>
    </row>
    <row r="119" spans="1:8" ht="15" customHeight="1">
      <c r="A119" s="576" t="s">
        <v>716</v>
      </c>
      <c r="B119" s="565">
        <v>0</v>
      </c>
      <c r="C119" s="565">
        <v>0</v>
      </c>
      <c r="D119" s="565">
        <v>0</v>
      </c>
      <c r="E119" s="565">
        <v>0</v>
      </c>
      <c r="F119" s="565">
        <v>0</v>
      </c>
      <c r="G119" s="577" t="s">
        <v>535</v>
      </c>
      <c r="H119" s="546">
        <f t="shared" si="18"/>
        <v>0</v>
      </c>
    </row>
    <row r="120" spans="1:8" s="133" customFormat="1" ht="27" customHeight="1" thickBot="1">
      <c r="A120" s="578" t="s">
        <v>717</v>
      </c>
      <c r="B120" s="579">
        <f>B116+B117-B118+B119</f>
        <v>0</v>
      </c>
      <c r="C120" s="579">
        <f>C116+C117-C118+C119</f>
        <v>0</v>
      </c>
      <c r="D120" s="579">
        <f>D116+D117-D118+D119</f>
        <v>0</v>
      </c>
      <c r="E120" s="579">
        <f>E116+E117-E118+E119</f>
        <v>0</v>
      </c>
      <c r="F120" s="579">
        <f>F116+F117-F118+F119</f>
        <v>0</v>
      </c>
      <c r="G120" s="580" t="s">
        <v>535</v>
      </c>
      <c r="H120" s="581">
        <f t="shared" si="18"/>
        <v>0</v>
      </c>
    </row>
    <row r="121" spans="1:8" s="133" customFormat="1" ht="15" customHeight="1" thickTop="1">
      <c r="A121" s="389"/>
      <c r="B121" s="582"/>
      <c r="C121" s="583"/>
      <c r="D121" s="583"/>
      <c r="E121" s="583"/>
      <c r="F121" s="583"/>
      <c r="G121" s="583"/>
      <c r="H121" s="584"/>
    </row>
    <row r="122" spans="1:8" ht="15" customHeight="1">
      <c r="A122" s="733" t="s">
        <v>718</v>
      </c>
      <c r="B122" s="733"/>
      <c r="C122" s="733"/>
      <c r="D122" s="733"/>
      <c r="E122" s="733"/>
      <c r="F122" s="733"/>
      <c r="G122" s="495"/>
      <c r="H122" s="495"/>
    </row>
    <row r="123" spans="1:8" ht="15" customHeight="1" thickBot="1">
      <c r="A123" s="735" t="s">
        <v>683</v>
      </c>
      <c r="B123" s="735"/>
      <c r="C123" s="735"/>
      <c r="D123" s="735"/>
      <c r="E123" s="735"/>
      <c r="F123" s="735"/>
      <c r="G123" s="496"/>
      <c r="H123" s="496"/>
    </row>
    <row r="124" spans="1:8" ht="15" customHeight="1" thickTop="1">
      <c r="A124" s="497"/>
      <c r="B124" s="521" t="s">
        <v>197</v>
      </c>
      <c r="C124" s="521" t="s">
        <v>197</v>
      </c>
      <c r="D124" s="521" t="s">
        <v>197</v>
      </c>
      <c r="E124" s="521" t="s">
        <v>197</v>
      </c>
      <c r="F124" s="521" t="s">
        <v>197</v>
      </c>
      <c r="G124" s="522" t="s">
        <v>662</v>
      </c>
      <c r="H124" s="73"/>
    </row>
    <row r="125" spans="1:8" ht="15" customHeight="1">
      <c r="A125" s="504" t="s">
        <v>45</v>
      </c>
      <c r="B125" s="524" t="s">
        <v>533</v>
      </c>
      <c r="C125" s="524" t="s">
        <v>533</v>
      </c>
      <c r="D125" s="524" t="s">
        <v>533</v>
      </c>
      <c r="E125" s="524" t="s">
        <v>533</v>
      </c>
      <c r="F125" s="524" t="s">
        <v>533</v>
      </c>
      <c r="G125" s="554" t="s">
        <v>217</v>
      </c>
      <c r="H125" s="73"/>
    </row>
    <row r="126" spans="1:8" ht="15" customHeight="1">
      <c r="A126" s="585" t="s">
        <v>719</v>
      </c>
      <c r="B126" s="418">
        <v>0</v>
      </c>
      <c r="C126" s="418">
        <v>0</v>
      </c>
      <c r="D126" s="418">
        <v>0</v>
      </c>
      <c r="E126" s="418">
        <v>0</v>
      </c>
      <c r="F126" s="418">
        <v>0</v>
      </c>
      <c r="G126" s="568">
        <v>0</v>
      </c>
      <c r="H126" s="73"/>
    </row>
    <row r="127" spans="1:8" ht="25.5" customHeight="1">
      <c r="A127" s="586" t="s">
        <v>720</v>
      </c>
      <c r="B127" s="418">
        <v>0</v>
      </c>
      <c r="C127" s="418">
        <v>0</v>
      </c>
      <c r="D127" s="418">
        <v>0</v>
      </c>
      <c r="E127" s="418">
        <v>0</v>
      </c>
      <c r="F127" s="418">
        <v>0</v>
      </c>
      <c r="G127" s="568">
        <v>0</v>
      </c>
      <c r="H127" s="73"/>
    </row>
    <row r="128" spans="1:8" ht="15" customHeight="1">
      <c r="A128" s="585" t="s">
        <v>721</v>
      </c>
      <c r="B128" s="543">
        <f t="shared" ref="B128:G128" si="21">B115</f>
        <v>0</v>
      </c>
      <c r="C128" s="543">
        <f t="shared" si="21"/>
        <v>0</v>
      </c>
      <c r="D128" s="543">
        <f t="shared" si="21"/>
        <v>0</v>
      </c>
      <c r="E128" s="543">
        <f t="shared" si="21"/>
        <v>0</v>
      </c>
      <c r="F128" s="543">
        <f t="shared" si="21"/>
        <v>0</v>
      </c>
      <c r="G128" s="546">
        <f t="shared" si="21"/>
        <v>0</v>
      </c>
      <c r="H128" s="73"/>
    </row>
    <row r="129" spans="1:8" ht="27" customHeight="1">
      <c r="A129" s="587" t="s">
        <v>722</v>
      </c>
      <c r="B129" s="558">
        <f t="shared" ref="B129:G129" si="22">B126-B127+B128</f>
        <v>0</v>
      </c>
      <c r="C129" s="558">
        <f t="shared" si="22"/>
        <v>0</v>
      </c>
      <c r="D129" s="558">
        <f t="shared" si="22"/>
        <v>0</v>
      </c>
      <c r="E129" s="558">
        <f t="shared" si="22"/>
        <v>0</v>
      </c>
      <c r="F129" s="558">
        <f t="shared" si="22"/>
        <v>0</v>
      </c>
      <c r="G129" s="556">
        <f t="shared" si="22"/>
        <v>0</v>
      </c>
      <c r="H129" s="73"/>
    </row>
    <row r="130" spans="1:8" ht="15" customHeight="1">
      <c r="A130" s="585" t="s">
        <v>723</v>
      </c>
      <c r="B130" s="418">
        <v>0</v>
      </c>
      <c r="C130" s="418">
        <v>0</v>
      </c>
      <c r="D130" s="418">
        <v>0</v>
      </c>
      <c r="E130" s="418">
        <v>0</v>
      </c>
      <c r="F130" s="418">
        <v>0</v>
      </c>
      <c r="G130" s="568">
        <v>0</v>
      </c>
      <c r="H130" s="73"/>
    </row>
    <row r="131" spans="1:8" ht="15" customHeight="1" thickBot="1">
      <c r="A131" s="588" t="s">
        <v>724</v>
      </c>
      <c r="B131" s="559" t="e">
        <f t="shared" ref="B131:G131" si="23">B129/B130</f>
        <v>#DIV/0!</v>
      </c>
      <c r="C131" s="559" t="e">
        <f t="shared" si="23"/>
        <v>#DIV/0!</v>
      </c>
      <c r="D131" s="559" t="e">
        <f t="shared" si="23"/>
        <v>#DIV/0!</v>
      </c>
      <c r="E131" s="559" t="e">
        <f t="shared" si="23"/>
        <v>#DIV/0!</v>
      </c>
      <c r="F131" s="559" t="e">
        <f t="shared" si="23"/>
        <v>#DIV/0!</v>
      </c>
      <c r="G131" s="560" t="e">
        <f t="shared" si="23"/>
        <v>#DIV/0!</v>
      </c>
      <c r="H131" s="73"/>
    </row>
    <row r="132" spans="1:8" ht="15" thickTop="1"/>
    <row r="133" spans="1:8">
      <c r="A133" s="492" t="s">
        <v>638</v>
      </c>
      <c r="B133" s="736" t="s">
        <v>699</v>
      </c>
      <c r="C133" s="736"/>
      <c r="D133" s="736"/>
      <c r="E133" s="736"/>
      <c r="F133" s="736"/>
      <c r="G133" s="736"/>
      <c r="H133" s="736"/>
    </row>
    <row r="134" spans="1:8">
      <c r="A134" s="492" t="s">
        <v>640</v>
      </c>
      <c r="B134" s="493" t="s">
        <v>700</v>
      </c>
      <c r="D134" s="427" t="s">
        <v>19</v>
      </c>
      <c r="E134" s="493" t="s">
        <v>551</v>
      </c>
      <c r="H134" s="73" t="s">
        <v>45</v>
      </c>
    </row>
    <row r="135" spans="1:8" ht="18" customHeight="1">
      <c r="A135" s="317" t="s">
        <v>701</v>
      </c>
      <c r="B135" s="73"/>
      <c r="C135" s="73"/>
      <c r="D135" s="73"/>
      <c r="E135" s="73"/>
      <c r="F135" s="73"/>
      <c r="G135" s="73"/>
      <c r="H135" s="73"/>
    </row>
    <row r="136" spans="1:8" ht="12.75" customHeight="1">
      <c r="A136" s="317"/>
      <c r="B136" s="73"/>
      <c r="C136" s="73"/>
      <c r="D136" s="73"/>
      <c r="E136" s="73"/>
      <c r="F136" s="73"/>
      <c r="G136" s="73"/>
      <c r="H136" s="73"/>
    </row>
    <row r="137" spans="1:8" ht="15" customHeight="1">
      <c r="A137" s="131" t="s">
        <v>702</v>
      </c>
      <c r="B137" s="570" t="s">
        <v>728</v>
      </c>
      <c r="C137" s="73"/>
      <c r="D137" s="73"/>
      <c r="E137" s="73"/>
      <c r="F137" s="73"/>
      <c r="G137" s="73"/>
      <c r="H137" s="73"/>
    </row>
    <row r="138" spans="1:8" ht="15" customHeight="1">
      <c r="A138" s="73"/>
      <c r="B138" s="73"/>
      <c r="C138" s="73"/>
      <c r="D138" s="73"/>
      <c r="E138" s="73"/>
      <c r="F138" s="73"/>
      <c r="G138" s="73"/>
      <c r="H138" s="73"/>
    </row>
    <row r="139" spans="1:8" ht="15" customHeight="1" thickBot="1">
      <c r="A139" s="733" t="s">
        <v>704</v>
      </c>
      <c r="B139" s="733"/>
      <c r="C139" s="733"/>
      <c r="D139" s="733"/>
      <c r="E139" s="733"/>
      <c r="F139" s="733"/>
      <c r="G139" s="733"/>
      <c r="H139" s="733"/>
    </row>
    <row r="140" spans="1:8" ht="15" customHeight="1" thickTop="1">
      <c r="A140" s="737" t="s">
        <v>660</v>
      </c>
      <c r="B140" s="520" t="s">
        <v>678</v>
      </c>
      <c r="C140" s="521" t="s">
        <v>197</v>
      </c>
      <c r="D140" s="521" t="s">
        <v>197</v>
      </c>
      <c r="E140" s="521" t="s">
        <v>197</v>
      </c>
      <c r="F140" s="521" t="s">
        <v>197</v>
      </c>
      <c r="G140" s="521" t="s">
        <v>662</v>
      </c>
      <c r="H140" s="522" t="s">
        <v>663</v>
      </c>
    </row>
    <row r="141" spans="1:8" ht="15" customHeight="1">
      <c r="A141" s="738"/>
      <c r="B141" s="523" t="s">
        <v>216</v>
      </c>
      <c r="C141" s="524" t="s">
        <v>533</v>
      </c>
      <c r="D141" s="524" t="s">
        <v>533</v>
      </c>
      <c r="E141" s="524" t="s">
        <v>533</v>
      </c>
      <c r="F141" s="524" t="s">
        <v>533</v>
      </c>
      <c r="G141" s="523" t="s">
        <v>217</v>
      </c>
      <c r="H141" s="525"/>
    </row>
    <row r="142" spans="1:8" ht="15" customHeight="1">
      <c r="A142" s="501" t="s">
        <v>706</v>
      </c>
      <c r="B142" s="418">
        <f t="shared" ref="B142:G144" si="24">B10+B43+B76+B109</f>
        <v>0</v>
      </c>
      <c r="C142" s="418">
        <f t="shared" si="24"/>
        <v>0</v>
      </c>
      <c r="D142" s="418">
        <f t="shared" si="24"/>
        <v>0</v>
      </c>
      <c r="E142" s="418">
        <f t="shared" si="24"/>
        <v>0</v>
      </c>
      <c r="F142" s="418">
        <f t="shared" si="24"/>
        <v>0</v>
      </c>
      <c r="G142" s="418">
        <f t="shared" si="24"/>
        <v>0</v>
      </c>
      <c r="H142" s="544">
        <f t="shared" ref="H142:H153" si="25">SUM(B142:G142)</f>
        <v>0</v>
      </c>
    </row>
    <row r="143" spans="1:8" ht="15" customHeight="1">
      <c r="A143" s="501" t="s">
        <v>707</v>
      </c>
      <c r="B143" s="418">
        <f t="shared" si="24"/>
        <v>0</v>
      </c>
      <c r="C143" s="418">
        <f t="shared" si="24"/>
        <v>0</v>
      </c>
      <c r="D143" s="418">
        <f t="shared" si="24"/>
        <v>0</v>
      </c>
      <c r="E143" s="418">
        <f t="shared" si="24"/>
        <v>0</v>
      </c>
      <c r="F143" s="418">
        <f t="shared" si="24"/>
        <v>0</v>
      </c>
      <c r="G143" s="418">
        <f t="shared" si="24"/>
        <v>0</v>
      </c>
      <c r="H143" s="544">
        <f t="shared" si="25"/>
        <v>0</v>
      </c>
    </row>
    <row r="144" spans="1:8" ht="15" customHeight="1">
      <c r="A144" s="504" t="s">
        <v>708</v>
      </c>
      <c r="B144" s="418">
        <f t="shared" si="24"/>
        <v>0</v>
      </c>
      <c r="C144" s="418">
        <f t="shared" si="24"/>
        <v>0</v>
      </c>
      <c r="D144" s="418">
        <f t="shared" si="24"/>
        <v>0</v>
      </c>
      <c r="E144" s="418">
        <f t="shared" si="24"/>
        <v>0</v>
      </c>
      <c r="F144" s="418">
        <f t="shared" si="24"/>
        <v>0</v>
      </c>
      <c r="G144" s="418">
        <f t="shared" si="24"/>
        <v>0</v>
      </c>
      <c r="H144" s="546">
        <f t="shared" si="25"/>
        <v>0</v>
      </c>
    </row>
    <row r="145" spans="1:8" s="133" customFormat="1" ht="27" customHeight="1">
      <c r="A145" s="572" t="s">
        <v>709</v>
      </c>
      <c r="B145" s="558">
        <f t="shared" ref="B145:G145" si="26">SUM(B142:B144)</f>
        <v>0</v>
      </c>
      <c r="C145" s="558">
        <f t="shared" si="26"/>
        <v>0</v>
      </c>
      <c r="D145" s="558">
        <f t="shared" si="26"/>
        <v>0</v>
      </c>
      <c r="E145" s="558">
        <f t="shared" si="26"/>
        <v>0</v>
      </c>
      <c r="F145" s="558">
        <f t="shared" si="26"/>
        <v>0</v>
      </c>
      <c r="G145" s="558">
        <f t="shared" si="26"/>
        <v>0</v>
      </c>
      <c r="H145" s="573">
        <f t="shared" si="25"/>
        <v>0</v>
      </c>
    </row>
    <row r="146" spans="1:8" ht="15" customHeight="1">
      <c r="A146" s="501" t="s">
        <v>710</v>
      </c>
      <c r="B146" s="418">
        <f t="shared" ref="B146:G147" si="27">B14+B47+B80+B113</f>
        <v>0</v>
      </c>
      <c r="C146" s="418">
        <f t="shared" si="27"/>
        <v>0</v>
      </c>
      <c r="D146" s="418">
        <f t="shared" si="27"/>
        <v>0</v>
      </c>
      <c r="E146" s="418">
        <f t="shared" si="27"/>
        <v>0</v>
      </c>
      <c r="F146" s="418">
        <f t="shared" si="27"/>
        <v>0</v>
      </c>
      <c r="G146" s="418">
        <f t="shared" si="27"/>
        <v>0</v>
      </c>
      <c r="H146" s="544">
        <f t="shared" si="25"/>
        <v>0</v>
      </c>
    </row>
    <row r="147" spans="1:8" ht="15" customHeight="1">
      <c r="A147" s="501" t="s">
        <v>711</v>
      </c>
      <c r="B147" s="418">
        <f t="shared" si="27"/>
        <v>0</v>
      </c>
      <c r="C147" s="418">
        <f t="shared" si="27"/>
        <v>0</v>
      </c>
      <c r="D147" s="418">
        <f t="shared" si="27"/>
        <v>0</v>
      </c>
      <c r="E147" s="418">
        <f t="shared" si="27"/>
        <v>0</v>
      </c>
      <c r="F147" s="418">
        <f t="shared" si="27"/>
        <v>0</v>
      </c>
      <c r="G147" s="418">
        <f t="shared" si="27"/>
        <v>0</v>
      </c>
      <c r="H147" s="546">
        <f t="shared" si="25"/>
        <v>0</v>
      </c>
    </row>
    <row r="148" spans="1:8" ht="27" customHeight="1">
      <c r="A148" s="512" t="s">
        <v>712</v>
      </c>
      <c r="B148" s="558">
        <f t="shared" ref="B148:G148" si="28">B145-B146-B147</f>
        <v>0</v>
      </c>
      <c r="C148" s="558">
        <f t="shared" si="28"/>
        <v>0</v>
      </c>
      <c r="D148" s="558">
        <f t="shared" si="28"/>
        <v>0</v>
      </c>
      <c r="E148" s="558">
        <f t="shared" si="28"/>
        <v>0</v>
      </c>
      <c r="F148" s="558">
        <f t="shared" si="28"/>
        <v>0</v>
      </c>
      <c r="G148" s="558">
        <f t="shared" si="28"/>
        <v>0</v>
      </c>
      <c r="H148" s="556">
        <f t="shared" si="25"/>
        <v>0</v>
      </c>
    </row>
    <row r="149" spans="1:8" ht="15" customHeight="1">
      <c r="A149" s="574" t="s">
        <v>713</v>
      </c>
      <c r="B149" s="418">
        <f t="shared" ref="B149:G152" si="29">B17+B50+B83+B116</f>
        <v>0</v>
      </c>
      <c r="C149" s="418">
        <f t="shared" si="29"/>
        <v>0</v>
      </c>
      <c r="D149" s="418">
        <f t="shared" si="29"/>
        <v>0</v>
      </c>
      <c r="E149" s="418">
        <f t="shared" si="29"/>
        <v>0</v>
      </c>
      <c r="F149" s="418">
        <f t="shared" si="29"/>
        <v>0</v>
      </c>
      <c r="G149" s="537" t="s">
        <v>535</v>
      </c>
      <c r="H149" s="544">
        <f t="shared" si="25"/>
        <v>0</v>
      </c>
    </row>
    <row r="150" spans="1:8" ht="15" customHeight="1">
      <c r="A150" s="501" t="s">
        <v>714</v>
      </c>
      <c r="B150" s="418">
        <f t="shared" si="29"/>
        <v>0</v>
      </c>
      <c r="C150" s="418">
        <f t="shared" si="29"/>
        <v>0</v>
      </c>
      <c r="D150" s="418">
        <f t="shared" si="29"/>
        <v>0</v>
      </c>
      <c r="E150" s="418">
        <f t="shared" si="29"/>
        <v>0</v>
      </c>
      <c r="F150" s="418">
        <f t="shared" si="29"/>
        <v>0</v>
      </c>
      <c r="G150" s="571" t="s">
        <v>535</v>
      </c>
      <c r="H150" s="544">
        <f t="shared" si="25"/>
        <v>0</v>
      </c>
    </row>
    <row r="151" spans="1:8" ht="15" customHeight="1">
      <c r="A151" s="575" t="s">
        <v>715</v>
      </c>
      <c r="B151" s="418">
        <f t="shared" si="29"/>
        <v>0</v>
      </c>
      <c r="C151" s="418">
        <f t="shared" si="29"/>
        <v>0</v>
      </c>
      <c r="D151" s="418">
        <f t="shared" si="29"/>
        <v>0</v>
      </c>
      <c r="E151" s="418">
        <f t="shared" si="29"/>
        <v>0</v>
      </c>
      <c r="F151" s="418">
        <f t="shared" si="29"/>
        <v>0</v>
      </c>
      <c r="G151" s="418">
        <f t="shared" si="29"/>
        <v>0</v>
      </c>
      <c r="H151" s="544">
        <f t="shared" si="25"/>
        <v>0</v>
      </c>
    </row>
    <row r="152" spans="1:8" ht="15" customHeight="1">
      <c r="A152" s="576" t="s">
        <v>716</v>
      </c>
      <c r="B152" s="418">
        <f t="shared" si="29"/>
        <v>0</v>
      </c>
      <c r="C152" s="418">
        <f t="shared" si="29"/>
        <v>0</v>
      </c>
      <c r="D152" s="418">
        <f t="shared" si="29"/>
        <v>0</v>
      </c>
      <c r="E152" s="418">
        <f t="shared" si="29"/>
        <v>0</v>
      </c>
      <c r="F152" s="418">
        <f t="shared" si="29"/>
        <v>0</v>
      </c>
      <c r="G152" s="577" t="s">
        <v>535</v>
      </c>
      <c r="H152" s="546">
        <f t="shared" si="25"/>
        <v>0</v>
      </c>
    </row>
    <row r="153" spans="1:8" s="133" customFormat="1" ht="27" customHeight="1" thickBot="1">
      <c r="A153" s="578" t="s">
        <v>717</v>
      </c>
      <c r="B153" s="579">
        <f>B149+B150-B151+B152</f>
        <v>0</v>
      </c>
      <c r="C153" s="579">
        <f>C149+C150-C151+C152</f>
        <v>0</v>
      </c>
      <c r="D153" s="579">
        <f>D149+D150-D151+D152</f>
        <v>0</v>
      </c>
      <c r="E153" s="579">
        <f>E149+E150-E151+E152</f>
        <v>0</v>
      </c>
      <c r="F153" s="579">
        <f>F149+F150-F151+F152</f>
        <v>0</v>
      </c>
      <c r="G153" s="580" t="s">
        <v>535</v>
      </c>
      <c r="H153" s="581">
        <f t="shared" si="25"/>
        <v>0</v>
      </c>
    </row>
    <row r="154" spans="1:8" s="133" customFormat="1" ht="15" customHeight="1" thickTop="1">
      <c r="A154" s="389"/>
      <c r="B154" s="582"/>
      <c r="C154" s="583"/>
      <c r="D154" s="583"/>
      <c r="E154" s="583"/>
      <c r="F154" s="583"/>
      <c r="G154" s="583"/>
      <c r="H154" s="584"/>
    </row>
    <row r="155" spans="1:8" ht="15" customHeight="1">
      <c r="A155" s="733" t="s">
        <v>718</v>
      </c>
      <c r="B155" s="733"/>
      <c r="C155" s="733"/>
      <c r="D155" s="733"/>
      <c r="E155" s="733"/>
      <c r="F155" s="733"/>
      <c r="G155" s="495"/>
      <c r="H155" s="495"/>
    </row>
    <row r="156" spans="1:8" ht="15" customHeight="1" thickBot="1">
      <c r="A156" s="735" t="s">
        <v>683</v>
      </c>
      <c r="B156" s="735"/>
      <c r="C156" s="735"/>
      <c r="D156" s="735"/>
      <c r="E156" s="735"/>
      <c r="F156" s="735"/>
      <c r="G156" s="496"/>
      <c r="H156" s="496"/>
    </row>
    <row r="157" spans="1:8" ht="15" customHeight="1" thickTop="1">
      <c r="A157" s="497"/>
      <c r="B157" s="521" t="s">
        <v>197</v>
      </c>
      <c r="C157" s="521" t="s">
        <v>197</v>
      </c>
      <c r="D157" s="521" t="s">
        <v>197</v>
      </c>
      <c r="E157" s="521" t="s">
        <v>197</v>
      </c>
      <c r="F157" s="521" t="s">
        <v>197</v>
      </c>
      <c r="G157" s="522" t="s">
        <v>662</v>
      </c>
      <c r="H157" s="73"/>
    </row>
    <row r="158" spans="1:8" ht="15" customHeight="1">
      <c r="A158" s="504" t="s">
        <v>45</v>
      </c>
      <c r="B158" s="524" t="s">
        <v>533</v>
      </c>
      <c r="C158" s="524" t="s">
        <v>533</v>
      </c>
      <c r="D158" s="524" t="s">
        <v>533</v>
      </c>
      <c r="E158" s="524" t="s">
        <v>533</v>
      </c>
      <c r="F158" s="524" t="s">
        <v>533</v>
      </c>
      <c r="G158" s="554" t="s">
        <v>217</v>
      </c>
      <c r="H158" s="73"/>
    </row>
    <row r="159" spans="1:8" ht="15" customHeight="1">
      <c r="A159" s="585" t="s">
        <v>719</v>
      </c>
      <c r="B159" s="418">
        <f t="shared" ref="B159:G161" si="30">B27+B60+B93+B126</f>
        <v>0</v>
      </c>
      <c r="C159" s="418">
        <f t="shared" si="30"/>
        <v>0</v>
      </c>
      <c r="D159" s="418">
        <f t="shared" si="30"/>
        <v>0</v>
      </c>
      <c r="E159" s="418">
        <f t="shared" si="30"/>
        <v>0</v>
      </c>
      <c r="F159" s="418">
        <f t="shared" si="30"/>
        <v>0</v>
      </c>
      <c r="G159" s="544">
        <f t="shared" si="30"/>
        <v>0</v>
      </c>
      <c r="H159" s="73"/>
    </row>
    <row r="160" spans="1:8" ht="25.5" customHeight="1">
      <c r="A160" s="586" t="s">
        <v>720</v>
      </c>
      <c r="B160" s="418">
        <f t="shared" si="30"/>
        <v>0</v>
      </c>
      <c r="C160" s="418">
        <f t="shared" si="30"/>
        <v>0</v>
      </c>
      <c r="D160" s="418">
        <f t="shared" si="30"/>
        <v>0</v>
      </c>
      <c r="E160" s="418">
        <f t="shared" si="30"/>
        <v>0</v>
      </c>
      <c r="F160" s="418">
        <f t="shared" si="30"/>
        <v>0</v>
      </c>
      <c r="G160" s="544">
        <f t="shared" si="30"/>
        <v>0</v>
      </c>
      <c r="H160" s="73"/>
    </row>
    <row r="161" spans="1:8" ht="15" customHeight="1">
      <c r="A161" s="585" t="s">
        <v>721</v>
      </c>
      <c r="B161" s="418">
        <f t="shared" si="30"/>
        <v>0</v>
      </c>
      <c r="C161" s="418">
        <f t="shared" si="30"/>
        <v>0</v>
      </c>
      <c r="D161" s="418">
        <f t="shared" si="30"/>
        <v>0</v>
      </c>
      <c r="E161" s="418">
        <f t="shared" si="30"/>
        <v>0</v>
      </c>
      <c r="F161" s="418">
        <f t="shared" si="30"/>
        <v>0</v>
      </c>
      <c r="G161" s="544">
        <f t="shared" si="30"/>
        <v>0</v>
      </c>
      <c r="H161" s="73"/>
    </row>
    <row r="162" spans="1:8" ht="27" customHeight="1">
      <c r="A162" s="587" t="s">
        <v>722</v>
      </c>
      <c r="B162" s="558">
        <f t="shared" ref="B162:G162" si="31">B159-B160+B161</f>
        <v>0</v>
      </c>
      <c r="C162" s="558">
        <f t="shared" si="31"/>
        <v>0</v>
      </c>
      <c r="D162" s="558">
        <f t="shared" si="31"/>
        <v>0</v>
      </c>
      <c r="E162" s="558">
        <f t="shared" si="31"/>
        <v>0</v>
      </c>
      <c r="F162" s="558">
        <f t="shared" si="31"/>
        <v>0</v>
      </c>
      <c r="G162" s="556">
        <f t="shared" si="31"/>
        <v>0</v>
      </c>
      <c r="H162" s="73"/>
    </row>
    <row r="163" spans="1:8" ht="15" customHeight="1">
      <c r="A163" s="585" t="s">
        <v>723</v>
      </c>
      <c r="B163" s="418">
        <f t="shared" ref="B163:G163" si="32">B31+B64+B97+B130</f>
        <v>0</v>
      </c>
      <c r="C163" s="418">
        <f t="shared" si="32"/>
        <v>0</v>
      </c>
      <c r="D163" s="418">
        <f t="shared" si="32"/>
        <v>0</v>
      </c>
      <c r="E163" s="418">
        <f t="shared" si="32"/>
        <v>0</v>
      </c>
      <c r="F163" s="418">
        <f t="shared" si="32"/>
        <v>0</v>
      </c>
      <c r="G163" s="544">
        <f t="shared" si="32"/>
        <v>0</v>
      </c>
      <c r="H163" s="73"/>
    </row>
    <row r="164" spans="1:8" ht="15" customHeight="1" thickBot="1">
      <c r="A164" s="588" t="s">
        <v>724</v>
      </c>
      <c r="B164" s="559" t="e">
        <f t="shared" ref="B164:G164" si="33">B162/B163</f>
        <v>#DIV/0!</v>
      </c>
      <c r="C164" s="559" t="e">
        <f t="shared" si="33"/>
        <v>#DIV/0!</v>
      </c>
      <c r="D164" s="559" t="e">
        <f t="shared" si="33"/>
        <v>#DIV/0!</v>
      </c>
      <c r="E164" s="559" t="e">
        <f t="shared" si="33"/>
        <v>#DIV/0!</v>
      </c>
      <c r="F164" s="559" t="e">
        <f t="shared" si="33"/>
        <v>#DIV/0!</v>
      </c>
      <c r="G164" s="560" t="e">
        <f t="shared" si="33"/>
        <v>#DIV/0!</v>
      </c>
      <c r="H164" s="73"/>
    </row>
    <row r="165" spans="1:8" ht="15" thickTop="1"/>
  </sheetData>
  <mergeCells count="25">
    <mergeCell ref="B100:H100"/>
    <mergeCell ref="A106:H106"/>
    <mergeCell ref="A107:A108"/>
    <mergeCell ref="A155:F155"/>
    <mergeCell ref="A156:F156"/>
    <mergeCell ref="A122:F122"/>
    <mergeCell ref="A123:F123"/>
    <mergeCell ref="B133:H133"/>
    <mergeCell ref="A139:H139"/>
    <mergeCell ref="A140:A141"/>
    <mergeCell ref="B67:H67"/>
    <mergeCell ref="A73:H73"/>
    <mergeCell ref="A74:A75"/>
    <mergeCell ref="A89:F89"/>
    <mergeCell ref="A90:F90"/>
    <mergeCell ref="B34:H34"/>
    <mergeCell ref="A40:H40"/>
    <mergeCell ref="A41:A42"/>
    <mergeCell ref="A56:F56"/>
    <mergeCell ref="A57:F57"/>
    <mergeCell ref="B1:H1"/>
    <mergeCell ref="A7:H7"/>
    <mergeCell ref="A8:A9"/>
    <mergeCell ref="A23:F23"/>
    <mergeCell ref="A24:F2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C6" sqref="C6:C7"/>
    </sheetView>
  </sheetViews>
  <sheetFormatPr baseColWidth="10" defaultRowHeight="14.4"/>
  <cols>
    <col min="1" max="1" width="10.109375" customWidth="1"/>
    <col min="2" max="2" width="10.44140625" customWidth="1"/>
    <col min="5" max="5" width="11.109375" bestFit="1" customWidth="1"/>
    <col min="7" max="7" width="13.6640625" customWidth="1"/>
    <col min="8" max="8" width="19.5546875" bestFit="1" customWidth="1"/>
    <col min="9" max="9" width="11.6640625" bestFit="1" customWidth="1"/>
    <col min="10" max="10" width="11.21875" bestFit="1" customWidth="1"/>
    <col min="11" max="11" width="8.6640625" bestFit="1" customWidth="1"/>
    <col min="12" max="12" width="12.109375" customWidth="1"/>
  </cols>
  <sheetData>
    <row r="1" spans="1:12">
      <c r="A1" s="14" t="s">
        <v>16</v>
      </c>
      <c r="B1" s="667" t="s">
        <v>218</v>
      </c>
      <c r="C1" s="667"/>
      <c r="D1" s="667"/>
      <c r="E1" s="667"/>
      <c r="F1" s="667"/>
    </row>
    <row r="2" spans="1:12">
      <c r="A2" s="14" t="s">
        <v>17</v>
      </c>
      <c r="B2" s="16" t="s">
        <v>219</v>
      </c>
      <c r="C2" s="15"/>
      <c r="D2" s="14" t="s">
        <v>19</v>
      </c>
      <c r="E2" s="16" t="s">
        <v>222</v>
      </c>
      <c r="F2" s="15"/>
    </row>
    <row r="3" spans="1:12" ht="16.2">
      <c r="A3" s="739" t="s">
        <v>729</v>
      </c>
      <c r="B3" s="739"/>
      <c r="C3" s="739"/>
      <c r="D3" s="739"/>
      <c r="E3" s="739"/>
      <c r="F3" s="739"/>
      <c r="G3" s="739"/>
      <c r="H3" s="739"/>
      <c r="I3" s="739"/>
      <c r="J3" s="739"/>
      <c r="K3" s="739"/>
      <c r="L3" s="739"/>
    </row>
    <row r="4" spans="1:12" ht="16.2">
      <c r="A4" s="589"/>
      <c r="B4" s="589"/>
      <c r="C4" s="589"/>
      <c r="D4" s="589"/>
      <c r="E4" s="589"/>
      <c r="F4" s="589"/>
      <c r="G4" s="589"/>
      <c r="H4" s="589"/>
      <c r="I4" s="589"/>
      <c r="J4" s="589"/>
      <c r="K4" s="589"/>
      <c r="L4" s="589"/>
    </row>
    <row r="5" spans="1:12" ht="16.2" thickBot="1">
      <c r="A5" s="140" t="s">
        <v>220</v>
      </c>
    </row>
    <row r="6" spans="1:12" ht="15.6">
      <c r="A6" s="740" t="s">
        <v>730</v>
      </c>
      <c r="B6" s="741"/>
      <c r="C6" s="741" t="s">
        <v>731</v>
      </c>
      <c r="D6" s="741" t="s">
        <v>732</v>
      </c>
      <c r="E6" s="741" t="s">
        <v>733</v>
      </c>
      <c r="F6" s="741" t="s">
        <v>734</v>
      </c>
      <c r="G6" s="741" t="s">
        <v>735</v>
      </c>
      <c r="H6" s="741" t="s">
        <v>736</v>
      </c>
      <c r="I6" s="741" t="s">
        <v>737</v>
      </c>
      <c r="J6" s="741" t="s">
        <v>738</v>
      </c>
      <c r="K6" s="590" t="s">
        <v>739</v>
      </c>
      <c r="L6" s="591"/>
    </row>
    <row r="7" spans="1:12" ht="31.2">
      <c r="A7" s="742"/>
      <c r="B7" s="743"/>
      <c r="C7" s="743"/>
      <c r="D7" s="743"/>
      <c r="E7" s="743"/>
      <c r="F7" s="743"/>
      <c r="G7" s="743"/>
      <c r="H7" s="743"/>
      <c r="I7" s="743"/>
      <c r="J7" s="743"/>
      <c r="K7" s="592" t="s">
        <v>740</v>
      </c>
      <c r="L7" s="593"/>
    </row>
    <row r="8" spans="1:12" ht="15.6">
      <c r="A8" s="744" t="s">
        <v>741</v>
      </c>
      <c r="B8" s="745"/>
      <c r="C8" s="594" t="s">
        <v>742</v>
      </c>
      <c r="D8" s="595"/>
      <c r="E8" s="595"/>
      <c r="F8" s="595"/>
      <c r="G8" s="595"/>
      <c r="H8" s="595"/>
      <c r="I8" s="595"/>
      <c r="J8" s="595"/>
      <c r="K8" s="595"/>
      <c r="L8" s="596"/>
    </row>
    <row r="9" spans="1:12" ht="15.6">
      <c r="A9" s="744"/>
      <c r="B9" s="745"/>
      <c r="C9" s="594" t="s">
        <v>743</v>
      </c>
      <c r="D9" s="595"/>
      <c r="E9" s="595"/>
      <c r="F9" s="595"/>
      <c r="G9" s="595"/>
      <c r="H9" s="595"/>
      <c r="I9" s="595"/>
      <c r="J9" s="595"/>
      <c r="K9" s="595"/>
      <c r="L9" s="596"/>
    </row>
    <row r="10" spans="1:12" ht="15.6">
      <c r="A10" s="744"/>
      <c r="B10" s="745"/>
      <c r="C10" s="594" t="s">
        <v>744</v>
      </c>
      <c r="D10" s="595"/>
      <c r="E10" s="595"/>
      <c r="F10" s="595"/>
      <c r="G10" s="595"/>
      <c r="H10" s="595"/>
      <c r="I10" s="595"/>
      <c r="J10" s="595"/>
      <c r="K10" s="595"/>
      <c r="L10" s="596"/>
    </row>
    <row r="11" spans="1:12" ht="15.6">
      <c r="A11" s="744"/>
      <c r="B11" s="745"/>
      <c r="C11" s="594" t="s">
        <v>745</v>
      </c>
      <c r="D11" s="595"/>
      <c r="E11" s="595"/>
      <c r="F11" s="595"/>
      <c r="G11" s="595"/>
      <c r="H11" s="595"/>
      <c r="I11" s="595"/>
      <c r="J11" s="595"/>
      <c r="K11" s="595"/>
      <c r="L11" s="596"/>
    </row>
    <row r="12" spans="1:12" ht="15.6">
      <c r="A12" s="744" t="s">
        <v>746</v>
      </c>
      <c r="B12" s="745" t="s">
        <v>747</v>
      </c>
      <c r="C12" s="594" t="s">
        <v>742</v>
      </c>
      <c r="D12" s="595"/>
      <c r="E12" s="595"/>
      <c r="F12" s="595"/>
      <c r="G12" s="595"/>
      <c r="H12" s="595"/>
      <c r="I12" s="595"/>
      <c r="J12" s="595"/>
      <c r="K12" s="595"/>
      <c r="L12" s="596"/>
    </row>
    <row r="13" spans="1:12" ht="15.6">
      <c r="A13" s="744"/>
      <c r="B13" s="745"/>
      <c r="C13" s="594" t="s">
        <v>743</v>
      </c>
      <c r="D13" s="595"/>
      <c r="E13" s="595"/>
      <c r="F13" s="595"/>
      <c r="G13" s="595"/>
      <c r="H13" s="595"/>
      <c r="I13" s="595"/>
      <c r="J13" s="595"/>
      <c r="K13" s="595"/>
      <c r="L13" s="596"/>
    </row>
    <row r="14" spans="1:12" ht="15.6">
      <c r="A14" s="744"/>
      <c r="B14" s="745"/>
      <c r="C14" s="594" t="s">
        <v>744</v>
      </c>
      <c r="D14" s="595"/>
      <c r="E14" s="595"/>
      <c r="F14" s="595"/>
      <c r="G14" s="595"/>
      <c r="H14" s="595"/>
      <c r="I14" s="595"/>
      <c r="J14" s="595"/>
      <c r="K14" s="595"/>
      <c r="L14" s="596"/>
    </row>
    <row r="15" spans="1:12" ht="15.6">
      <c r="A15" s="744"/>
      <c r="B15" s="745"/>
      <c r="C15" s="594" t="s">
        <v>745</v>
      </c>
      <c r="D15" s="595"/>
      <c r="E15" s="595"/>
      <c r="F15" s="595"/>
      <c r="G15" s="595"/>
      <c r="H15" s="595"/>
      <c r="I15" s="595"/>
      <c r="J15" s="595"/>
      <c r="K15" s="595"/>
      <c r="L15" s="596"/>
    </row>
    <row r="16" spans="1:12" ht="15.6">
      <c r="A16" s="744"/>
      <c r="B16" s="745" t="s">
        <v>744</v>
      </c>
      <c r="C16" s="594" t="s">
        <v>742</v>
      </c>
      <c r="D16" s="595"/>
      <c r="E16" s="595"/>
      <c r="F16" s="595"/>
      <c r="G16" s="595"/>
      <c r="H16" s="595"/>
      <c r="I16" s="595"/>
      <c r="J16" s="595"/>
      <c r="K16" s="595"/>
      <c r="L16" s="596"/>
    </row>
    <row r="17" spans="1:12" ht="15.6">
      <c r="A17" s="744"/>
      <c r="B17" s="745"/>
      <c r="C17" s="594" t="s">
        <v>743</v>
      </c>
      <c r="D17" s="595"/>
      <c r="E17" s="595"/>
      <c r="F17" s="595"/>
      <c r="G17" s="595"/>
      <c r="H17" s="595"/>
      <c r="I17" s="595"/>
      <c r="J17" s="595"/>
      <c r="K17" s="595"/>
      <c r="L17" s="596"/>
    </row>
    <row r="18" spans="1:12" ht="15.6">
      <c r="A18" s="744"/>
      <c r="B18" s="745"/>
      <c r="C18" s="594" t="s">
        <v>744</v>
      </c>
      <c r="D18" s="595"/>
      <c r="E18" s="595"/>
      <c r="F18" s="595"/>
      <c r="G18" s="595"/>
      <c r="H18" s="595"/>
      <c r="I18" s="595"/>
      <c r="J18" s="595"/>
      <c r="K18" s="595"/>
      <c r="L18" s="596"/>
    </row>
    <row r="19" spans="1:12" ht="15.6">
      <c r="A19" s="744"/>
      <c r="B19" s="745"/>
      <c r="C19" s="594" t="s">
        <v>745</v>
      </c>
      <c r="D19" s="595"/>
      <c r="E19" s="595"/>
      <c r="F19" s="595"/>
      <c r="G19" s="595"/>
      <c r="H19" s="595"/>
      <c r="I19" s="595"/>
      <c r="J19" s="595"/>
      <c r="K19" s="595"/>
      <c r="L19" s="596"/>
    </row>
    <row r="20" spans="1:12" ht="15.6">
      <c r="A20" s="744"/>
      <c r="B20" s="745" t="s">
        <v>748</v>
      </c>
      <c r="C20" s="594" t="s">
        <v>742</v>
      </c>
      <c r="D20" s="595"/>
      <c r="E20" s="595"/>
      <c r="F20" s="595"/>
      <c r="G20" s="595"/>
      <c r="H20" s="595"/>
      <c r="I20" s="595"/>
      <c r="J20" s="595"/>
      <c r="K20" s="595"/>
      <c r="L20" s="596"/>
    </row>
    <row r="21" spans="1:12" ht="15.6">
      <c r="A21" s="744"/>
      <c r="B21" s="745"/>
      <c r="C21" s="594" t="s">
        <v>743</v>
      </c>
      <c r="D21" s="595"/>
      <c r="E21" s="595"/>
      <c r="F21" s="595"/>
      <c r="G21" s="595"/>
      <c r="H21" s="595"/>
      <c r="I21" s="595"/>
      <c r="J21" s="595"/>
      <c r="K21" s="595"/>
      <c r="L21" s="596"/>
    </row>
    <row r="22" spans="1:12" ht="15.6">
      <c r="A22" s="744"/>
      <c r="B22" s="745"/>
      <c r="C22" s="594" t="s">
        <v>744</v>
      </c>
      <c r="D22" s="595"/>
      <c r="E22" s="595"/>
      <c r="F22" s="595"/>
      <c r="G22" s="595"/>
      <c r="H22" s="595"/>
      <c r="I22" s="595"/>
      <c r="J22" s="595"/>
      <c r="K22" s="595"/>
      <c r="L22" s="596"/>
    </row>
    <row r="23" spans="1:12" ht="16.2" thickBot="1">
      <c r="A23" s="746"/>
      <c r="B23" s="747"/>
      <c r="C23" s="597" t="s">
        <v>745</v>
      </c>
      <c r="D23" s="598"/>
      <c r="E23" s="598"/>
      <c r="F23" s="598"/>
      <c r="G23" s="598"/>
      <c r="H23" s="598"/>
      <c r="I23" s="598"/>
      <c r="J23" s="598"/>
      <c r="K23" s="598"/>
      <c r="L23" s="599"/>
    </row>
    <row r="25" spans="1:12" ht="15">
      <c r="A25" s="600" t="s">
        <v>749</v>
      </c>
    </row>
    <row r="26" spans="1:12" ht="15">
      <c r="A26" s="601" t="s">
        <v>750</v>
      </c>
    </row>
  </sheetData>
  <mergeCells count="16">
    <mergeCell ref="A8:B11"/>
    <mergeCell ref="A12:A23"/>
    <mergeCell ref="B12:B15"/>
    <mergeCell ref="B16:B19"/>
    <mergeCell ref="B20:B23"/>
    <mergeCell ref="B1:F1"/>
    <mergeCell ref="A3:L3"/>
    <mergeCell ref="A6:B7"/>
    <mergeCell ref="C6:C7"/>
    <mergeCell ref="D6:D7"/>
    <mergeCell ref="E6:E7"/>
    <mergeCell ref="F6:F7"/>
    <mergeCell ref="G6:G7"/>
    <mergeCell ref="H6:H7"/>
    <mergeCell ref="I6:I7"/>
    <mergeCell ref="J6:J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selection activeCell="K8" sqref="K8"/>
    </sheetView>
  </sheetViews>
  <sheetFormatPr baseColWidth="10" defaultColWidth="10.88671875" defaultRowHeight="14.4"/>
  <cols>
    <col min="1" max="1" width="44.6640625" customWidth="1"/>
    <col min="2" max="2" width="12.5546875" customWidth="1"/>
    <col min="3" max="4" width="11.33203125" customWidth="1"/>
    <col min="5" max="5" width="11.33203125" style="124" customWidth="1"/>
    <col min="257" max="257" width="44.6640625" customWidth="1"/>
    <col min="258" max="258" width="12.5546875" customWidth="1"/>
    <col min="259" max="261" width="11.33203125" customWidth="1"/>
    <col min="513" max="513" width="44.6640625" customWidth="1"/>
    <col min="514" max="514" width="12.5546875" customWidth="1"/>
    <col min="515" max="517" width="11.33203125" customWidth="1"/>
    <col min="769" max="769" width="44.6640625" customWidth="1"/>
    <col min="770" max="770" width="12.5546875" customWidth="1"/>
    <col min="771" max="773" width="11.33203125" customWidth="1"/>
    <col min="1025" max="1025" width="44.6640625" customWidth="1"/>
    <col min="1026" max="1026" width="12.5546875" customWidth="1"/>
    <col min="1027" max="1029" width="11.33203125" customWidth="1"/>
    <col min="1281" max="1281" width="44.6640625" customWidth="1"/>
    <col min="1282" max="1282" width="12.5546875" customWidth="1"/>
    <col min="1283" max="1285" width="11.33203125" customWidth="1"/>
    <col min="1537" max="1537" width="44.6640625" customWidth="1"/>
    <col min="1538" max="1538" width="12.5546875" customWidth="1"/>
    <col min="1539" max="1541" width="11.33203125" customWidth="1"/>
    <col min="1793" max="1793" width="44.6640625" customWidth="1"/>
    <col min="1794" max="1794" width="12.5546875" customWidth="1"/>
    <col min="1795" max="1797" width="11.33203125" customWidth="1"/>
    <col min="2049" max="2049" width="44.6640625" customWidth="1"/>
    <col min="2050" max="2050" width="12.5546875" customWidth="1"/>
    <col min="2051" max="2053" width="11.33203125" customWidth="1"/>
    <col min="2305" max="2305" width="44.6640625" customWidth="1"/>
    <col min="2306" max="2306" width="12.5546875" customWidth="1"/>
    <col min="2307" max="2309" width="11.33203125" customWidth="1"/>
    <col min="2561" max="2561" width="44.6640625" customWidth="1"/>
    <col min="2562" max="2562" width="12.5546875" customWidth="1"/>
    <col min="2563" max="2565" width="11.33203125" customWidth="1"/>
    <col min="2817" max="2817" width="44.6640625" customWidth="1"/>
    <col min="2818" max="2818" width="12.5546875" customWidth="1"/>
    <col min="2819" max="2821" width="11.33203125" customWidth="1"/>
    <col min="3073" max="3073" width="44.6640625" customWidth="1"/>
    <col min="3074" max="3074" width="12.5546875" customWidth="1"/>
    <col min="3075" max="3077" width="11.33203125" customWidth="1"/>
    <col min="3329" max="3329" width="44.6640625" customWidth="1"/>
    <col min="3330" max="3330" width="12.5546875" customWidth="1"/>
    <col min="3331" max="3333" width="11.33203125" customWidth="1"/>
    <col min="3585" max="3585" width="44.6640625" customWidth="1"/>
    <col min="3586" max="3586" width="12.5546875" customWidth="1"/>
    <col min="3587" max="3589" width="11.33203125" customWidth="1"/>
    <col min="3841" max="3841" width="44.6640625" customWidth="1"/>
    <col min="3842" max="3842" width="12.5546875" customWidth="1"/>
    <col min="3843" max="3845" width="11.33203125" customWidth="1"/>
    <col min="4097" max="4097" width="44.6640625" customWidth="1"/>
    <col min="4098" max="4098" width="12.5546875" customWidth="1"/>
    <col min="4099" max="4101" width="11.33203125" customWidth="1"/>
    <col min="4353" max="4353" width="44.6640625" customWidth="1"/>
    <col min="4354" max="4354" width="12.5546875" customWidth="1"/>
    <col min="4355" max="4357" width="11.33203125" customWidth="1"/>
    <col min="4609" max="4609" width="44.6640625" customWidth="1"/>
    <col min="4610" max="4610" width="12.5546875" customWidth="1"/>
    <col min="4611" max="4613" width="11.33203125" customWidth="1"/>
    <col min="4865" max="4865" width="44.6640625" customWidth="1"/>
    <col min="4866" max="4866" width="12.5546875" customWidth="1"/>
    <col min="4867" max="4869" width="11.33203125" customWidth="1"/>
    <col min="5121" max="5121" width="44.6640625" customWidth="1"/>
    <col min="5122" max="5122" width="12.5546875" customWidth="1"/>
    <col min="5123" max="5125" width="11.33203125" customWidth="1"/>
    <col min="5377" max="5377" width="44.6640625" customWidth="1"/>
    <col min="5378" max="5378" width="12.5546875" customWidth="1"/>
    <col min="5379" max="5381" width="11.33203125" customWidth="1"/>
    <col min="5633" max="5633" width="44.6640625" customWidth="1"/>
    <col min="5634" max="5634" width="12.5546875" customWidth="1"/>
    <col min="5635" max="5637" width="11.33203125" customWidth="1"/>
    <col min="5889" max="5889" width="44.6640625" customWidth="1"/>
    <col min="5890" max="5890" width="12.5546875" customWidth="1"/>
    <col min="5891" max="5893" width="11.33203125" customWidth="1"/>
    <col min="6145" max="6145" width="44.6640625" customWidth="1"/>
    <col min="6146" max="6146" width="12.5546875" customWidth="1"/>
    <col min="6147" max="6149" width="11.33203125" customWidth="1"/>
    <col min="6401" max="6401" width="44.6640625" customWidth="1"/>
    <col min="6402" max="6402" width="12.5546875" customWidth="1"/>
    <col min="6403" max="6405" width="11.33203125" customWidth="1"/>
    <col min="6657" max="6657" width="44.6640625" customWidth="1"/>
    <col min="6658" max="6658" width="12.5546875" customWidth="1"/>
    <col min="6659" max="6661" width="11.33203125" customWidth="1"/>
    <col min="6913" max="6913" width="44.6640625" customWidth="1"/>
    <col min="6914" max="6914" width="12.5546875" customWidth="1"/>
    <col min="6915" max="6917" width="11.33203125" customWidth="1"/>
    <col min="7169" max="7169" width="44.6640625" customWidth="1"/>
    <col min="7170" max="7170" width="12.5546875" customWidth="1"/>
    <col min="7171" max="7173" width="11.33203125" customWidth="1"/>
    <col min="7425" max="7425" width="44.6640625" customWidth="1"/>
    <col min="7426" max="7426" width="12.5546875" customWidth="1"/>
    <col min="7427" max="7429" width="11.33203125" customWidth="1"/>
    <col min="7681" max="7681" width="44.6640625" customWidth="1"/>
    <col min="7682" max="7682" width="12.5546875" customWidth="1"/>
    <col min="7683" max="7685" width="11.33203125" customWidth="1"/>
    <col min="7937" max="7937" width="44.6640625" customWidth="1"/>
    <col min="7938" max="7938" width="12.5546875" customWidth="1"/>
    <col min="7939" max="7941" width="11.33203125" customWidth="1"/>
    <col min="8193" max="8193" width="44.6640625" customWidth="1"/>
    <col min="8194" max="8194" width="12.5546875" customWidth="1"/>
    <col min="8195" max="8197" width="11.33203125" customWidth="1"/>
    <col min="8449" max="8449" width="44.6640625" customWidth="1"/>
    <col min="8450" max="8450" width="12.5546875" customWidth="1"/>
    <col min="8451" max="8453" width="11.33203125" customWidth="1"/>
    <col min="8705" max="8705" width="44.6640625" customWidth="1"/>
    <col min="8706" max="8706" width="12.5546875" customWidth="1"/>
    <col min="8707" max="8709" width="11.33203125" customWidth="1"/>
    <col min="8961" max="8961" width="44.6640625" customWidth="1"/>
    <col min="8962" max="8962" width="12.5546875" customWidth="1"/>
    <col min="8963" max="8965" width="11.33203125" customWidth="1"/>
    <col min="9217" max="9217" width="44.6640625" customWidth="1"/>
    <col min="9218" max="9218" width="12.5546875" customWidth="1"/>
    <col min="9219" max="9221" width="11.33203125" customWidth="1"/>
    <col min="9473" max="9473" width="44.6640625" customWidth="1"/>
    <col min="9474" max="9474" width="12.5546875" customWidth="1"/>
    <col min="9475" max="9477" width="11.33203125" customWidth="1"/>
    <col min="9729" max="9729" width="44.6640625" customWidth="1"/>
    <col min="9730" max="9730" width="12.5546875" customWidth="1"/>
    <col min="9731" max="9733" width="11.33203125" customWidth="1"/>
    <col min="9985" max="9985" width="44.6640625" customWidth="1"/>
    <col min="9986" max="9986" width="12.5546875" customWidth="1"/>
    <col min="9987" max="9989" width="11.33203125" customWidth="1"/>
    <col min="10241" max="10241" width="44.6640625" customWidth="1"/>
    <col min="10242" max="10242" width="12.5546875" customWidth="1"/>
    <col min="10243" max="10245" width="11.33203125" customWidth="1"/>
    <col min="10497" max="10497" width="44.6640625" customWidth="1"/>
    <col min="10498" max="10498" width="12.5546875" customWidth="1"/>
    <col min="10499" max="10501" width="11.33203125" customWidth="1"/>
    <col min="10753" max="10753" width="44.6640625" customWidth="1"/>
    <col min="10754" max="10754" width="12.5546875" customWidth="1"/>
    <col min="10755" max="10757" width="11.33203125" customWidth="1"/>
    <col min="11009" max="11009" width="44.6640625" customWidth="1"/>
    <col min="11010" max="11010" width="12.5546875" customWidth="1"/>
    <col min="11011" max="11013" width="11.33203125" customWidth="1"/>
    <col min="11265" max="11265" width="44.6640625" customWidth="1"/>
    <col min="11266" max="11266" width="12.5546875" customWidth="1"/>
    <col min="11267" max="11269" width="11.33203125" customWidth="1"/>
    <col min="11521" max="11521" width="44.6640625" customWidth="1"/>
    <col min="11522" max="11522" width="12.5546875" customWidth="1"/>
    <col min="11523" max="11525" width="11.33203125" customWidth="1"/>
    <col min="11777" max="11777" width="44.6640625" customWidth="1"/>
    <col min="11778" max="11778" width="12.5546875" customWidth="1"/>
    <col min="11779" max="11781" width="11.33203125" customWidth="1"/>
    <col min="12033" max="12033" width="44.6640625" customWidth="1"/>
    <col min="12034" max="12034" width="12.5546875" customWidth="1"/>
    <col min="12035" max="12037" width="11.33203125" customWidth="1"/>
    <col min="12289" max="12289" width="44.6640625" customWidth="1"/>
    <col min="12290" max="12290" width="12.5546875" customWidth="1"/>
    <col min="12291" max="12293" width="11.33203125" customWidth="1"/>
    <col min="12545" max="12545" width="44.6640625" customWidth="1"/>
    <col min="12546" max="12546" width="12.5546875" customWidth="1"/>
    <col min="12547" max="12549" width="11.33203125" customWidth="1"/>
    <col min="12801" max="12801" width="44.6640625" customWidth="1"/>
    <col min="12802" max="12802" width="12.5546875" customWidth="1"/>
    <col min="12803" max="12805" width="11.33203125" customWidth="1"/>
    <col min="13057" max="13057" width="44.6640625" customWidth="1"/>
    <col min="13058" max="13058" width="12.5546875" customWidth="1"/>
    <col min="13059" max="13061" width="11.33203125" customWidth="1"/>
    <col min="13313" max="13313" width="44.6640625" customWidth="1"/>
    <col min="13314" max="13314" width="12.5546875" customWidth="1"/>
    <col min="13315" max="13317" width="11.33203125" customWidth="1"/>
    <col min="13569" max="13569" width="44.6640625" customWidth="1"/>
    <col min="13570" max="13570" width="12.5546875" customWidth="1"/>
    <col min="13571" max="13573" width="11.33203125" customWidth="1"/>
    <col min="13825" max="13825" width="44.6640625" customWidth="1"/>
    <col min="13826" max="13826" width="12.5546875" customWidth="1"/>
    <col min="13827" max="13829" width="11.33203125" customWidth="1"/>
    <col min="14081" max="14081" width="44.6640625" customWidth="1"/>
    <col min="14082" max="14082" width="12.5546875" customWidth="1"/>
    <col min="14083" max="14085" width="11.33203125" customWidth="1"/>
    <col min="14337" max="14337" width="44.6640625" customWidth="1"/>
    <col min="14338" max="14338" width="12.5546875" customWidth="1"/>
    <col min="14339" max="14341" width="11.33203125" customWidth="1"/>
    <col min="14593" max="14593" width="44.6640625" customWidth="1"/>
    <col min="14594" max="14594" width="12.5546875" customWidth="1"/>
    <col min="14595" max="14597" width="11.33203125" customWidth="1"/>
    <col min="14849" max="14849" width="44.6640625" customWidth="1"/>
    <col min="14850" max="14850" width="12.5546875" customWidth="1"/>
    <col min="14851" max="14853" width="11.33203125" customWidth="1"/>
    <col min="15105" max="15105" width="44.6640625" customWidth="1"/>
    <col min="15106" max="15106" width="12.5546875" customWidth="1"/>
    <col min="15107" max="15109" width="11.33203125" customWidth="1"/>
    <col min="15361" max="15361" width="44.6640625" customWidth="1"/>
    <col min="15362" max="15362" width="12.5546875" customWidth="1"/>
    <col min="15363" max="15365" width="11.33203125" customWidth="1"/>
    <col min="15617" max="15617" width="44.6640625" customWidth="1"/>
    <col min="15618" max="15618" width="12.5546875" customWidth="1"/>
    <col min="15619" max="15621" width="11.33203125" customWidth="1"/>
    <col min="15873" max="15873" width="44.6640625" customWidth="1"/>
    <col min="15874" max="15874" width="12.5546875" customWidth="1"/>
    <col min="15875" max="15877" width="11.33203125" customWidth="1"/>
    <col min="16129" max="16129" width="44.6640625" customWidth="1"/>
    <col min="16130" max="16130" width="12.5546875" customWidth="1"/>
    <col min="16131" max="16133" width="11.33203125" customWidth="1"/>
  </cols>
  <sheetData>
    <row r="1" spans="1:6" s="80" customFormat="1" ht="31.5" customHeight="1">
      <c r="A1" s="492" t="s">
        <v>16</v>
      </c>
      <c r="B1" s="748" t="s">
        <v>751</v>
      </c>
      <c r="C1" s="748"/>
      <c r="D1" s="748"/>
      <c r="E1" s="748"/>
      <c r="F1" s="602"/>
    </row>
    <row r="2" spans="1:6" s="80" customFormat="1" ht="13.5" customHeight="1">
      <c r="A2" s="492" t="s">
        <v>193</v>
      </c>
      <c r="B2" s="81" t="s">
        <v>20</v>
      </c>
      <c r="D2" s="603" t="s">
        <v>19</v>
      </c>
      <c r="E2" s="82" t="s">
        <v>221</v>
      </c>
    </row>
    <row r="3" spans="1:6" s="80" customFormat="1" ht="13.5" customHeight="1">
      <c r="D3" s="83"/>
      <c r="E3" s="604"/>
    </row>
    <row r="4" spans="1:6" s="80" customFormat="1" ht="20.25" customHeight="1" thickBot="1">
      <c r="A4" s="317" t="s">
        <v>752</v>
      </c>
      <c r="B4" s="317"/>
      <c r="E4" s="84"/>
    </row>
    <row r="5" spans="1:6" s="80" customFormat="1" ht="15" customHeight="1" thickTop="1">
      <c r="A5" s="749" t="s">
        <v>196</v>
      </c>
      <c r="B5" s="750"/>
      <c r="C5" s="85" t="s">
        <v>197</v>
      </c>
      <c r="D5" s="85" t="s">
        <v>197</v>
      </c>
      <c r="E5" s="86" t="s">
        <v>197</v>
      </c>
    </row>
    <row r="6" spans="1:6" s="80" customFormat="1" ht="15" customHeight="1">
      <c r="A6" s="751"/>
      <c r="B6" s="752"/>
      <c r="C6" s="87" t="s">
        <v>198</v>
      </c>
      <c r="D6" s="87" t="s">
        <v>129</v>
      </c>
      <c r="E6" s="88" t="s">
        <v>129</v>
      </c>
    </row>
    <row r="7" spans="1:6" s="80" customFormat="1" ht="12.75" customHeight="1">
      <c r="A7" s="89" t="s">
        <v>753</v>
      </c>
      <c r="B7" s="90"/>
      <c r="C7" s="91">
        <v>0</v>
      </c>
      <c r="D7" s="91">
        <v>0</v>
      </c>
      <c r="E7" s="92">
        <v>0</v>
      </c>
    </row>
    <row r="8" spans="1:6" s="80" customFormat="1" ht="24" customHeight="1">
      <c r="A8" s="753" t="s">
        <v>754</v>
      </c>
      <c r="B8" s="754"/>
      <c r="C8" s="605">
        <v>0</v>
      </c>
      <c r="D8" s="605">
        <v>0</v>
      </c>
      <c r="E8" s="606">
        <v>0</v>
      </c>
    </row>
    <row r="9" spans="1:6" s="80" customFormat="1" ht="16.05" customHeight="1">
      <c r="A9" s="89" t="s">
        <v>199</v>
      </c>
      <c r="B9" s="90"/>
      <c r="C9" s="91">
        <v>0</v>
      </c>
      <c r="D9" s="91">
        <v>0</v>
      </c>
      <c r="E9" s="93">
        <v>0</v>
      </c>
    </row>
    <row r="10" spans="1:6" s="80" customFormat="1" ht="16.05" customHeight="1">
      <c r="A10" s="89" t="s">
        <v>200</v>
      </c>
      <c r="B10" s="90"/>
      <c r="C10" s="91">
        <v>0</v>
      </c>
      <c r="D10" s="91">
        <v>0</v>
      </c>
      <c r="E10" s="93">
        <v>0</v>
      </c>
    </row>
    <row r="11" spans="1:6" s="80" customFormat="1" ht="16.05" customHeight="1">
      <c r="A11" s="89" t="s">
        <v>201</v>
      </c>
      <c r="B11" s="90"/>
      <c r="C11" s="91">
        <v>0</v>
      </c>
      <c r="D11" s="91">
        <v>0</v>
      </c>
      <c r="E11" s="93">
        <v>0</v>
      </c>
    </row>
    <row r="12" spans="1:6" s="80" customFormat="1" ht="16.05" customHeight="1">
      <c r="A12" s="89" t="s">
        <v>202</v>
      </c>
      <c r="B12" s="90"/>
      <c r="C12" s="91">
        <v>0</v>
      </c>
      <c r="D12" s="91">
        <v>0</v>
      </c>
      <c r="E12" s="93">
        <v>0</v>
      </c>
    </row>
    <row r="13" spans="1:6" s="80" customFormat="1" ht="16.05" customHeight="1">
      <c r="A13" s="94" t="s">
        <v>203</v>
      </c>
      <c r="B13" s="90"/>
      <c r="C13" s="91">
        <v>0</v>
      </c>
      <c r="D13" s="91">
        <v>0</v>
      </c>
      <c r="E13" s="93">
        <v>0</v>
      </c>
    </row>
    <row r="14" spans="1:6" s="80" customFormat="1" ht="16.05" customHeight="1">
      <c r="A14" s="89" t="s">
        <v>204</v>
      </c>
      <c r="B14" s="90"/>
      <c r="C14" s="91">
        <v>0</v>
      </c>
      <c r="D14" s="91">
        <v>0</v>
      </c>
      <c r="E14" s="95">
        <v>0</v>
      </c>
    </row>
    <row r="15" spans="1:6" s="100" customFormat="1" ht="17.100000000000001" customHeight="1">
      <c r="A15" s="96" t="s">
        <v>205</v>
      </c>
      <c r="B15" s="97"/>
      <c r="C15" s="98">
        <f>SUM(C7:C14)</f>
        <v>0</v>
      </c>
      <c r="D15" s="98">
        <f>SUM(D7:D14)</f>
        <v>0</v>
      </c>
      <c r="E15" s="99">
        <f>SUM(E7:E14)</f>
        <v>0</v>
      </c>
    </row>
    <row r="16" spans="1:6" s="80" customFormat="1" ht="17.100000000000001" customHeight="1">
      <c r="A16" s="89" t="s">
        <v>206</v>
      </c>
      <c r="B16" s="90"/>
      <c r="C16" s="91">
        <v>0</v>
      </c>
      <c r="D16" s="91">
        <v>0</v>
      </c>
      <c r="E16" s="92">
        <v>0</v>
      </c>
    </row>
    <row r="17" spans="1:5" s="80" customFormat="1" ht="17.100000000000001" customHeight="1">
      <c r="A17" s="89" t="s">
        <v>207</v>
      </c>
      <c r="B17" s="90"/>
      <c r="C17" s="91">
        <v>0</v>
      </c>
      <c r="D17" s="91">
        <v>0</v>
      </c>
      <c r="E17" s="93">
        <v>0</v>
      </c>
    </row>
    <row r="18" spans="1:5" s="80" customFormat="1" ht="17.100000000000001" customHeight="1">
      <c r="A18" s="89" t="s">
        <v>208</v>
      </c>
      <c r="B18" s="90"/>
      <c r="C18" s="91">
        <v>0</v>
      </c>
      <c r="D18" s="91">
        <v>0</v>
      </c>
      <c r="E18" s="93">
        <v>0</v>
      </c>
    </row>
    <row r="19" spans="1:5" s="100" customFormat="1" ht="17.100000000000001" customHeight="1">
      <c r="A19" s="96" t="s">
        <v>209</v>
      </c>
      <c r="B19" s="97"/>
      <c r="C19" s="101">
        <f>SUM(C16:C18)</f>
        <v>0</v>
      </c>
      <c r="D19" s="98">
        <f>SUM(D16:D18)</f>
        <v>0</v>
      </c>
      <c r="E19" s="99">
        <f>SUM(E16:E18)</f>
        <v>0</v>
      </c>
    </row>
    <row r="20" spans="1:5" s="100" customFormat="1" ht="17.100000000000001" customHeight="1" thickBot="1">
      <c r="A20" s="102" t="s">
        <v>210</v>
      </c>
      <c r="B20" s="103"/>
      <c r="C20" s="104">
        <f>C15-C19</f>
        <v>0</v>
      </c>
      <c r="D20" s="104">
        <f>D15-D19</f>
        <v>0</v>
      </c>
      <c r="E20" s="105">
        <f>E15-E19</f>
        <v>0</v>
      </c>
    </row>
    <row r="21" spans="1:5" s="80" customFormat="1" ht="24" customHeight="1" thickTop="1" thickBot="1">
      <c r="A21" s="106"/>
      <c r="B21" s="106"/>
      <c r="C21" s="106"/>
      <c r="D21" s="106"/>
      <c r="E21" s="107"/>
    </row>
    <row r="22" spans="1:5" s="80" customFormat="1" ht="17.100000000000001" customHeight="1" thickTop="1">
      <c r="A22" s="749" t="s">
        <v>211</v>
      </c>
      <c r="B22" s="117"/>
      <c r="C22" s="85" t="s">
        <v>197</v>
      </c>
      <c r="D22" s="85" t="s">
        <v>197</v>
      </c>
      <c r="E22" s="86" t="s">
        <v>197</v>
      </c>
    </row>
    <row r="23" spans="1:5" s="80" customFormat="1" ht="17.100000000000001" customHeight="1">
      <c r="A23" s="751"/>
      <c r="B23" s="118"/>
      <c r="C23" s="87" t="s">
        <v>129</v>
      </c>
      <c r="D23" s="87" t="s">
        <v>129</v>
      </c>
      <c r="E23" s="88" t="s">
        <v>129</v>
      </c>
    </row>
    <row r="24" spans="1:5" s="80" customFormat="1" ht="17.100000000000001" customHeight="1">
      <c r="A24" s="108" t="s">
        <v>755</v>
      </c>
      <c r="B24" s="109"/>
      <c r="C24" s="110"/>
      <c r="D24" s="110"/>
      <c r="E24" s="111"/>
    </row>
    <row r="25" spans="1:5" s="80" customFormat="1" ht="17.100000000000001" customHeight="1">
      <c r="A25" s="89" t="s">
        <v>756</v>
      </c>
      <c r="B25" s="90"/>
      <c r="C25" s="91">
        <v>0</v>
      </c>
      <c r="D25" s="91">
        <v>0</v>
      </c>
      <c r="E25" s="93">
        <v>0</v>
      </c>
    </row>
    <row r="26" spans="1:5" s="80" customFormat="1" ht="17.100000000000001" customHeight="1">
      <c r="A26" s="89" t="s">
        <v>757</v>
      </c>
      <c r="B26" s="90"/>
      <c r="C26" s="91">
        <v>0</v>
      </c>
      <c r="D26" s="91">
        <v>0</v>
      </c>
      <c r="E26" s="93">
        <v>0</v>
      </c>
    </row>
    <row r="27" spans="1:5" s="80" customFormat="1" ht="17.100000000000001" customHeight="1">
      <c r="A27" s="89" t="s">
        <v>758</v>
      </c>
      <c r="B27" s="90"/>
      <c r="C27" s="91">
        <v>0</v>
      </c>
      <c r="D27" s="91">
        <v>0</v>
      </c>
      <c r="E27" s="93">
        <v>0</v>
      </c>
    </row>
    <row r="28" spans="1:5" s="80" customFormat="1" ht="17.100000000000001" customHeight="1">
      <c r="A28" s="89" t="s">
        <v>759</v>
      </c>
      <c r="B28" s="90"/>
      <c r="C28" s="112" t="e">
        <f>MAX(C26/C27,50%)</f>
        <v>#DIV/0!</v>
      </c>
      <c r="D28" s="112" t="e">
        <f>MAX(D26/D27,50%)</f>
        <v>#DIV/0!</v>
      </c>
      <c r="E28" s="113" t="e">
        <f>MAX(E26/E27,50%)</f>
        <v>#DIV/0!</v>
      </c>
    </row>
    <row r="29" spans="1:5" s="80" customFormat="1" ht="17.100000000000001" customHeight="1">
      <c r="A29" s="89" t="s">
        <v>760</v>
      </c>
      <c r="B29" s="90"/>
      <c r="C29" s="114">
        <f>C25*20%</f>
        <v>0</v>
      </c>
      <c r="D29" s="114">
        <f>D25*20%</f>
        <v>0</v>
      </c>
      <c r="E29" s="607">
        <f>E25*20%</f>
        <v>0</v>
      </c>
    </row>
    <row r="30" spans="1:5" s="100" customFormat="1" ht="17.100000000000001" customHeight="1">
      <c r="A30" s="96" t="s">
        <v>761</v>
      </c>
      <c r="B30" s="97"/>
      <c r="C30" s="101" t="e">
        <f>C28*C29</f>
        <v>#DIV/0!</v>
      </c>
      <c r="D30" s="98" t="e">
        <f>D28*D29</f>
        <v>#DIV/0!</v>
      </c>
      <c r="E30" s="99" t="e">
        <f>E28*E29</f>
        <v>#DIV/0!</v>
      </c>
    </row>
    <row r="31" spans="1:5" s="80" customFormat="1" ht="17.100000000000001" customHeight="1">
      <c r="A31" s="108" t="s">
        <v>762</v>
      </c>
      <c r="B31" s="109"/>
      <c r="C31" s="608"/>
      <c r="D31" s="608"/>
      <c r="E31" s="609"/>
    </row>
    <row r="32" spans="1:5" s="80" customFormat="1" ht="17.100000000000001" customHeight="1">
      <c r="A32" s="89" t="s">
        <v>763</v>
      </c>
      <c r="B32" s="90"/>
      <c r="C32" s="91">
        <v>0</v>
      </c>
      <c r="D32" s="91">
        <v>0</v>
      </c>
      <c r="E32" s="93">
        <v>0</v>
      </c>
    </row>
    <row r="33" spans="1:5" s="80" customFormat="1" ht="17.100000000000001" customHeight="1">
      <c r="A33" s="89" t="s">
        <v>764</v>
      </c>
      <c r="B33" s="90"/>
      <c r="C33" s="114">
        <f>C32/3</f>
        <v>0</v>
      </c>
      <c r="D33" s="114">
        <f>D32/3</f>
        <v>0</v>
      </c>
      <c r="E33" s="607">
        <f>E32/3</f>
        <v>0</v>
      </c>
    </row>
    <row r="34" spans="1:5" s="80" customFormat="1" ht="17.100000000000001" customHeight="1">
      <c r="A34" s="89" t="s">
        <v>765</v>
      </c>
      <c r="B34" s="90"/>
      <c r="C34" s="112" t="e">
        <f>C28</f>
        <v>#DIV/0!</v>
      </c>
      <c r="D34" s="112" t="e">
        <f>D28</f>
        <v>#DIV/0!</v>
      </c>
      <c r="E34" s="113" t="e">
        <f>E28</f>
        <v>#DIV/0!</v>
      </c>
    </row>
    <row r="35" spans="1:5" s="80" customFormat="1" ht="17.100000000000001" customHeight="1">
      <c r="A35" s="89" t="s">
        <v>766</v>
      </c>
      <c r="B35" s="610"/>
      <c r="C35" s="114">
        <f>C33*25%</f>
        <v>0</v>
      </c>
      <c r="D35" s="114">
        <f>D33*25%</f>
        <v>0</v>
      </c>
      <c r="E35" s="607">
        <f>E33*25%</f>
        <v>0</v>
      </c>
    </row>
    <row r="36" spans="1:5" s="100" customFormat="1" ht="17.100000000000001" customHeight="1">
      <c r="A36" s="96" t="s">
        <v>767</v>
      </c>
      <c r="B36" s="611"/>
      <c r="C36" s="98" t="e">
        <f>C35*C34</f>
        <v>#DIV/0!</v>
      </c>
      <c r="D36" s="98" t="e">
        <f>D35*D34</f>
        <v>#DIV/0!</v>
      </c>
      <c r="E36" s="99" t="e">
        <f>E35*E34</f>
        <v>#DIV/0!</v>
      </c>
    </row>
    <row r="37" spans="1:5" s="100" customFormat="1" ht="17.100000000000001" customHeight="1" thickBot="1">
      <c r="A37" s="102" t="s">
        <v>768</v>
      </c>
      <c r="B37" s="612"/>
      <c r="C37" s="115" t="e">
        <f>MAX(C30,C36)</f>
        <v>#DIV/0!</v>
      </c>
      <c r="D37" s="115" t="e">
        <f>MAX(D30,D36)</f>
        <v>#DIV/0!</v>
      </c>
      <c r="E37" s="613" t="e">
        <f>MAX(E30,E36)</f>
        <v>#DIV/0!</v>
      </c>
    </row>
    <row r="38" spans="1:5" s="80" customFormat="1" ht="24" customHeight="1" thickTop="1" thickBot="1">
      <c r="A38" s="106"/>
      <c r="B38" s="106"/>
      <c r="C38" s="106"/>
      <c r="D38" s="106"/>
      <c r="E38" s="107"/>
    </row>
    <row r="39" spans="1:5" s="80" customFormat="1" ht="17.100000000000001" customHeight="1" thickTop="1">
      <c r="A39" s="749" t="s">
        <v>212</v>
      </c>
      <c r="B39" s="117"/>
      <c r="C39" s="85" t="s">
        <v>197</v>
      </c>
      <c r="D39" s="85" t="s">
        <v>197</v>
      </c>
      <c r="E39" s="86" t="s">
        <v>197</v>
      </c>
    </row>
    <row r="40" spans="1:5" s="80" customFormat="1" ht="17.100000000000001" customHeight="1">
      <c r="A40" s="751"/>
      <c r="B40" s="118"/>
      <c r="C40" s="87" t="s">
        <v>129</v>
      </c>
      <c r="D40" s="87" t="s">
        <v>129</v>
      </c>
      <c r="E40" s="88" t="s">
        <v>129</v>
      </c>
    </row>
    <row r="41" spans="1:5" s="80" customFormat="1" ht="17.100000000000001" customHeight="1">
      <c r="A41" s="119" t="s">
        <v>213</v>
      </c>
      <c r="B41" s="120"/>
      <c r="C41" s="121" t="e">
        <f>IF((C20-C37)&gt;0,(C20-C37),0)</f>
        <v>#DIV/0!</v>
      </c>
      <c r="D41" s="121" t="e">
        <f>IF((D20-D37)&gt;0,(D20-D37),0)</f>
        <v>#DIV/0!</v>
      </c>
      <c r="E41" s="99" t="e">
        <f>IF((E20-E37)&gt;0,(E20-E37),0)</f>
        <v>#DIV/0!</v>
      </c>
    </row>
    <row r="42" spans="1:5" s="80" customFormat="1" ht="17.100000000000001" customHeight="1" thickBot="1">
      <c r="A42" s="102" t="s">
        <v>214</v>
      </c>
      <c r="B42" s="103"/>
      <c r="C42" s="115" t="e">
        <f>IF((C37-C20)&gt;0,(C37-C20),0)</f>
        <v>#DIV/0!</v>
      </c>
      <c r="D42" s="115" t="e">
        <f>IF((D37-D20)&gt;0,(D37-D20),0)</f>
        <v>#DIV/0!</v>
      </c>
      <c r="E42" s="116" t="e">
        <f>IF((E37-E20)&gt;0,(E37-E20),0)</f>
        <v>#DIV/0!</v>
      </c>
    </row>
    <row r="43" spans="1:5" s="80" customFormat="1" ht="11.4" thickTop="1">
      <c r="E43" s="84"/>
    </row>
    <row r="44" spans="1:5" s="80" customFormat="1" ht="10.8">
      <c r="E44" s="84"/>
    </row>
    <row r="45" spans="1:5" s="80" customFormat="1" ht="10.8">
      <c r="E45" s="84"/>
    </row>
    <row r="46" spans="1:5" s="80" customFormat="1" ht="10.8">
      <c r="E46" s="84"/>
    </row>
    <row r="47" spans="1:5" s="80" customFormat="1" ht="10.8">
      <c r="E47" s="84"/>
    </row>
    <row r="48" spans="1:5" s="80" customFormat="1" ht="10.8">
      <c r="E48" s="84"/>
    </row>
    <row r="49" spans="5:5" s="80" customFormat="1" ht="10.8">
      <c r="E49" s="84"/>
    </row>
    <row r="50" spans="5:5" s="80" customFormat="1" ht="10.8">
      <c r="E50" s="84"/>
    </row>
    <row r="51" spans="5:5" s="80" customFormat="1" ht="10.8">
      <c r="E51" s="84"/>
    </row>
    <row r="52" spans="5:5" s="80" customFormat="1" ht="10.8">
      <c r="E52" s="84"/>
    </row>
    <row r="53" spans="5:5" s="80" customFormat="1" ht="10.8">
      <c r="E53" s="84"/>
    </row>
    <row r="54" spans="5:5" s="122" customFormat="1" ht="11.4">
      <c r="E54" s="123"/>
    </row>
    <row r="55" spans="5:5" s="122" customFormat="1" ht="11.4">
      <c r="E55" s="123"/>
    </row>
    <row r="56" spans="5:5" s="122" customFormat="1" ht="11.4">
      <c r="E56" s="123"/>
    </row>
    <row r="57" spans="5:5" s="122" customFormat="1" ht="11.4">
      <c r="E57" s="123"/>
    </row>
    <row r="58" spans="5:5" s="122" customFormat="1" ht="11.4">
      <c r="E58" s="123"/>
    </row>
    <row r="59" spans="5:5" s="122" customFormat="1" ht="11.4">
      <c r="E59" s="123"/>
    </row>
    <row r="60" spans="5:5" s="122" customFormat="1" ht="11.4">
      <c r="E60" s="123"/>
    </row>
    <row r="61" spans="5:5" s="122" customFormat="1" ht="11.4">
      <c r="E61" s="123"/>
    </row>
    <row r="62" spans="5:5" s="122" customFormat="1" ht="11.4">
      <c r="E62" s="123"/>
    </row>
    <row r="63" spans="5:5" s="122" customFormat="1" ht="11.4">
      <c r="E63" s="123"/>
    </row>
    <row r="64" spans="5:5" s="122" customFormat="1" ht="11.4">
      <c r="E64" s="123"/>
    </row>
    <row r="65" spans="5:5" s="122" customFormat="1" ht="11.4">
      <c r="E65" s="123"/>
    </row>
    <row r="66" spans="5:5" s="122" customFormat="1" ht="11.4">
      <c r="E66" s="123"/>
    </row>
    <row r="67" spans="5:5" s="122" customFormat="1" ht="11.4">
      <c r="E67" s="123"/>
    </row>
    <row r="68" spans="5:5" s="122" customFormat="1" ht="11.4">
      <c r="E68" s="123"/>
    </row>
    <row r="69" spans="5:5" s="122" customFormat="1" ht="11.4">
      <c r="E69" s="123"/>
    </row>
    <row r="70" spans="5:5" s="122" customFormat="1" ht="11.4">
      <c r="E70" s="123"/>
    </row>
    <row r="71" spans="5:5" s="122" customFormat="1" ht="11.4">
      <c r="E71" s="123"/>
    </row>
    <row r="72" spans="5:5" s="122" customFormat="1" ht="11.4">
      <c r="E72" s="123"/>
    </row>
    <row r="73" spans="5:5" s="122" customFormat="1" ht="11.4">
      <c r="E73" s="123"/>
    </row>
    <row r="74" spans="5:5" s="122" customFormat="1" ht="11.4">
      <c r="E74" s="123"/>
    </row>
    <row r="75" spans="5:5" s="122" customFormat="1" ht="11.4">
      <c r="E75" s="123"/>
    </row>
    <row r="76" spans="5:5" s="122" customFormat="1" ht="11.4">
      <c r="E76" s="123"/>
    </row>
    <row r="77" spans="5:5" s="122" customFormat="1" ht="11.4">
      <c r="E77" s="123"/>
    </row>
    <row r="78" spans="5:5" s="122" customFormat="1" ht="11.4">
      <c r="E78" s="123"/>
    </row>
    <row r="79" spans="5:5" s="122" customFormat="1" ht="11.4">
      <c r="E79" s="123"/>
    </row>
    <row r="80" spans="5:5" s="122" customFormat="1" ht="11.4">
      <c r="E80" s="123"/>
    </row>
    <row r="81" spans="5:5" s="122" customFormat="1" ht="11.4">
      <c r="E81" s="123"/>
    </row>
    <row r="82" spans="5:5" s="122" customFormat="1" ht="11.4">
      <c r="E82" s="123"/>
    </row>
    <row r="83" spans="5:5" s="122" customFormat="1" ht="11.4">
      <c r="E83" s="123"/>
    </row>
  </sheetData>
  <mergeCells count="5">
    <mergeCell ref="B1:E1"/>
    <mergeCell ref="A5:B6"/>
    <mergeCell ref="A8:B8"/>
    <mergeCell ref="A22:A23"/>
    <mergeCell ref="A39:A4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85" zoomScaleNormal="85" workbookViewId="0">
      <selection activeCell="C10" sqref="C10"/>
    </sheetView>
  </sheetViews>
  <sheetFormatPr baseColWidth="10" defaultColWidth="10.88671875" defaultRowHeight="14.4"/>
  <cols>
    <col min="1" max="1" width="58.88671875" customWidth="1"/>
    <col min="2" max="2" width="20.109375" customWidth="1"/>
    <col min="3" max="3" width="17.77734375" customWidth="1"/>
    <col min="4" max="4" width="16.6640625" customWidth="1"/>
    <col min="5" max="5" width="20" customWidth="1"/>
    <col min="257" max="257" width="58.88671875" customWidth="1"/>
    <col min="258" max="258" width="20.109375" customWidth="1"/>
    <col min="259" max="259" width="17.77734375" customWidth="1"/>
    <col min="260" max="260" width="16.6640625" customWidth="1"/>
    <col min="261" max="261" width="20" customWidth="1"/>
    <col min="513" max="513" width="58.88671875" customWidth="1"/>
    <col min="514" max="514" width="20.109375" customWidth="1"/>
    <col min="515" max="515" width="17.77734375" customWidth="1"/>
    <col min="516" max="516" width="16.6640625" customWidth="1"/>
    <col min="517" max="517" width="20" customWidth="1"/>
    <col min="769" max="769" width="58.88671875" customWidth="1"/>
    <col min="770" max="770" width="20.109375" customWidth="1"/>
    <col min="771" max="771" width="17.77734375" customWidth="1"/>
    <col min="772" max="772" width="16.6640625" customWidth="1"/>
    <col min="773" max="773" width="20" customWidth="1"/>
    <col min="1025" max="1025" width="58.88671875" customWidth="1"/>
    <col min="1026" max="1026" width="20.109375" customWidth="1"/>
    <col min="1027" max="1027" width="17.77734375" customWidth="1"/>
    <col min="1028" max="1028" width="16.6640625" customWidth="1"/>
    <col min="1029" max="1029" width="20" customWidth="1"/>
    <col min="1281" max="1281" width="58.88671875" customWidth="1"/>
    <col min="1282" max="1282" width="20.109375" customWidth="1"/>
    <col min="1283" max="1283" width="17.77734375" customWidth="1"/>
    <col min="1284" max="1284" width="16.6640625" customWidth="1"/>
    <col min="1285" max="1285" width="20" customWidth="1"/>
    <col min="1537" max="1537" width="58.88671875" customWidth="1"/>
    <col min="1538" max="1538" width="20.109375" customWidth="1"/>
    <col min="1539" max="1539" width="17.77734375" customWidth="1"/>
    <col min="1540" max="1540" width="16.6640625" customWidth="1"/>
    <col min="1541" max="1541" width="20" customWidth="1"/>
    <col min="1793" max="1793" width="58.88671875" customWidth="1"/>
    <col min="1794" max="1794" width="20.109375" customWidth="1"/>
    <col min="1795" max="1795" width="17.77734375" customWidth="1"/>
    <col min="1796" max="1796" width="16.6640625" customWidth="1"/>
    <col min="1797" max="1797" width="20" customWidth="1"/>
    <col min="2049" max="2049" width="58.88671875" customWidth="1"/>
    <col min="2050" max="2050" width="20.109375" customWidth="1"/>
    <col min="2051" max="2051" width="17.77734375" customWidth="1"/>
    <col min="2052" max="2052" width="16.6640625" customWidth="1"/>
    <col min="2053" max="2053" width="20" customWidth="1"/>
    <col min="2305" max="2305" width="58.88671875" customWidth="1"/>
    <col min="2306" max="2306" width="20.109375" customWidth="1"/>
    <col min="2307" max="2307" width="17.77734375" customWidth="1"/>
    <col min="2308" max="2308" width="16.6640625" customWidth="1"/>
    <col min="2309" max="2309" width="20" customWidth="1"/>
    <col min="2561" max="2561" width="58.88671875" customWidth="1"/>
    <col min="2562" max="2562" width="20.109375" customWidth="1"/>
    <col min="2563" max="2563" width="17.77734375" customWidth="1"/>
    <col min="2564" max="2564" width="16.6640625" customWidth="1"/>
    <col min="2565" max="2565" width="20" customWidth="1"/>
    <col min="2817" max="2817" width="58.88671875" customWidth="1"/>
    <col min="2818" max="2818" width="20.109375" customWidth="1"/>
    <col min="2819" max="2819" width="17.77734375" customWidth="1"/>
    <col min="2820" max="2820" width="16.6640625" customWidth="1"/>
    <col min="2821" max="2821" width="20" customWidth="1"/>
    <col min="3073" max="3073" width="58.88671875" customWidth="1"/>
    <col min="3074" max="3074" width="20.109375" customWidth="1"/>
    <col min="3075" max="3075" width="17.77734375" customWidth="1"/>
    <col min="3076" max="3076" width="16.6640625" customWidth="1"/>
    <col min="3077" max="3077" width="20" customWidth="1"/>
    <col min="3329" max="3329" width="58.88671875" customWidth="1"/>
    <col min="3330" max="3330" width="20.109375" customWidth="1"/>
    <col min="3331" max="3331" width="17.77734375" customWidth="1"/>
    <col min="3332" max="3332" width="16.6640625" customWidth="1"/>
    <col min="3333" max="3333" width="20" customWidth="1"/>
    <col min="3585" max="3585" width="58.88671875" customWidth="1"/>
    <col min="3586" max="3586" width="20.109375" customWidth="1"/>
    <col min="3587" max="3587" width="17.77734375" customWidth="1"/>
    <col min="3588" max="3588" width="16.6640625" customWidth="1"/>
    <col min="3589" max="3589" width="20" customWidth="1"/>
    <col min="3841" max="3841" width="58.88671875" customWidth="1"/>
    <col min="3842" max="3842" width="20.109375" customWidth="1"/>
    <col min="3843" max="3843" width="17.77734375" customWidth="1"/>
    <col min="3844" max="3844" width="16.6640625" customWidth="1"/>
    <col min="3845" max="3845" width="20" customWidth="1"/>
    <col min="4097" max="4097" width="58.88671875" customWidth="1"/>
    <col min="4098" max="4098" width="20.109375" customWidth="1"/>
    <col min="4099" max="4099" width="17.77734375" customWidth="1"/>
    <col min="4100" max="4100" width="16.6640625" customWidth="1"/>
    <col min="4101" max="4101" width="20" customWidth="1"/>
    <col min="4353" max="4353" width="58.88671875" customWidth="1"/>
    <col min="4354" max="4354" width="20.109375" customWidth="1"/>
    <col min="4355" max="4355" width="17.77734375" customWidth="1"/>
    <col min="4356" max="4356" width="16.6640625" customWidth="1"/>
    <col min="4357" max="4357" width="20" customWidth="1"/>
    <col min="4609" max="4609" width="58.88671875" customWidth="1"/>
    <col min="4610" max="4610" width="20.109375" customWidth="1"/>
    <col min="4611" max="4611" width="17.77734375" customWidth="1"/>
    <col min="4612" max="4612" width="16.6640625" customWidth="1"/>
    <col min="4613" max="4613" width="20" customWidth="1"/>
    <col min="4865" max="4865" width="58.88671875" customWidth="1"/>
    <col min="4866" max="4866" width="20.109375" customWidth="1"/>
    <col min="4867" max="4867" width="17.77734375" customWidth="1"/>
    <col min="4868" max="4868" width="16.6640625" customWidth="1"/>
    <col min="4869" max="4869" width="20" customWidth="1"/>
    <col min="5121" max="5121" width="58.88671875" customWidth="1"/>
    <col min="5122" max="5122" width="20.109375" customWidth="1"/>
    <col min="5123" max="5123" width="17.77734375" customWidth="1"/>
    <col min="5124" max="5124" width="16.6640625" customWidth="1"/>
    <col min="5125" max="5125" width="20" customWidth="1"/>
    <col min="5377" max="5377" width="58.88671875" customWidth="1"/>
    <col min="5378" max="5378" width="20.109375" customWidth="1"/>
    <col min="5379" max="5379" width="17.77734375" customWidth="1"/>
    <col min="5380" max="5380" width="16.6640625" customWidth="1"/>
    <col min="5381" max="5381" width="20" customWidth="1"/>
    <col min="5633" max="5633" width="58.88671875" customWidth="1"/>
    <col min="5634" max="5634" width="20.109375" customWidth="1"/>
    <col min="5635" max="5635" width="17.77734375" customWidth="1"/>
    <col min="5636" max="5636" width="16.6640625" customWidth="1"/>
    <col min="5637" max="5637" width="20" customWidth="1"/>
    <col min="5889" max="5889" width="58.88671875" customWidth="1"/>
    <col min="5890" max="5890" width="20.109375" customWidth="1"/>
    <col min="5891" max="5891" width="17.77734375" customWidth="1"/>
    <col min="5892" max="5892" width="16.6640625" customWidth="1"/>
    <col min="5893" max="5893" width="20" customWidth="1"/>
    <col min="6145" max="6145" width="58.88671875" customWidth="1"/>
    <col min="6146" max="6146" width="20.109375" customWidth="1"/>
    <col min="6147" max="6147" width="17.77734375" customWidth="1"/>
    <col min="6148" max="6148" width="16.6640625" customWidth="1"/>
    <col min="6149" max="6149" width="20" customWidth="1"/>
    <col min="6401" max="6401" width="58.88671875" customWidth="1"/>
    <col min="6402" max="6402" width="20.109375" customWidth="1"/>
    <col min="6403" max="6403" width="17.77734375" customWidth="1"/>
    <col min="6404" max="6404" width="16.6640625" customWidth="1"/>
    <col min="6405" max="6405" width="20" customWidth="1"/>
    <col min="6657" max="6657" width="58.88671875" customWidth="1"/>
    <col min="6658" max="6658" width="20.109375" customWidth="1"/>
    <col min="6659" max="6659" width="17.77734375" customWidth="1"/>
    <col min="6660" max="6660" width="16.6640625" customWidth="1"/>
    <col min="6661" max="6661" width="20" customWidth="1"/>
    <col min="6913" max="6913" width="58.88671875" customWidth="1"/>
    <col min="6914" max="6914" width="20.109375" customWidth="1"/>
    <col min="6915" max="6915" width="17.77734375" customWidth="1"/>
    <col min="6916" max="6916" width="16.6640625" customWidth="1"/>
    <col min="6917" max="6917" width="20" customWidth="1"/>
    <col min="7169" max="7169" width="58.88671875" customWidth="1"/>
    <col min="7170" max="7170" width="20.109375" customWidth="1"/>
    <col min="7171" max="7171" width="17.77734375" customWidth="1"/>
    <col min="7172" max="7172" width="16.6640625" customWidth="1"/>
    <col min="7173" max="7173" width="20" customWidth="1"/>
    <col min="7425" max="7425" width="58.88671875" customWidth="1"/>
    <col min="7426" max="7426" width="20.109375" customWidth="1"/>
    <col min="7427" max="7427" width="17.77734375" customWidth="1"/>
    <col min="7428" max="7428" width="16.6640625" customWidth="1"/>
    <col min="7429" max="7429" width="20" customWidth="1"/>
    <col min="7681" max="7681" width="58.88671875" customWidth="1"/>
    <col min="7682" max="7682" width="20.109375" customWidth="1"/>
    <col min="7683" max="7683" width="17.77734375" customWidth="1"/>
    <col min="7684" max="7684" width="16.6640625" customWidth="1"/>
    <col min="7685" max="7685" width="20" customWidth="1"/>
    <col min="7937" max="7937" width="58.88671875" customWidth="1"/>
    <col min="7938" max="7938" width="20.109375" customWidth="1"/>
    <col min="7939" max="7939" width="17.77734375" customWidth="1"/>
    <col min="7940" max="7940" width="16.6640625" customWidth="1"/>
    <col min="7941" max="7941" width="20" customWidth="1"/>
    <col min="8193" max="8193" width="58.88671875" customWidth="1"/>
    <col min="8194" max="8194" width="20.109375" customWidth="1"/>
    <col min="8195" max="8195" width="17.77734375" customWidth="1"/>
    <col min="8196" max="8196" width="16.6640625" customWidth="1"/>
    <col min="8197" max="8197" width="20" customWidth="1"/>
    <col min="8449" max="8449" width="58.88671875" customWidth="1"/>
    <col min="8450" max="8450" width="20.109375" customWidth="1"/>
    <col min="8451" max="8451" width="17.77734375" customWidth="1"/>
    <col min="8452" max="8452" width="16.6640625" customWidth="1"/>
    <col min="8453" max="8453" width="20" customWidth="1"/>
    <col min="8705" max="8705" width="58.88671875" customWidth="1"/>
    <col min="8706" max="8706" width="20.109375" customWidth="1"/>
    <col min="8707" max="8707" width="17.77734375" customWidth="1"/>
    <col min="8708" max="8708" width="16.6640625" customWidth="1"/>
    <col min="8709" max="8709" width="20" customWidth="1"/>
    <col min="8961" max="8961" width="58.88671875" customWidth="1"/>
    <col min="8962" max="8962" width="20.109375" customWidth="1"/>
    <col min="8963" max="8963" width="17.77734375" customWidth="1"/>
    <col min="8964" max="8964" width="16.6640625" customWidth="1"/>
    <col min="8965" max="8965" width="20" customWidth="1"/>
    <col min="9217" max="9217" width="58.88671875" customWidth="1"/>
    <col min="9218" max="9218" width="20.109375" customWidth="1"/>
    <col min="9219" max="9219" width="17.77734375" customWidth="1"/>
    <col min="9220" max="9220" width="16.6640625" customWidth="1"/>
    <col min="9221" max="9221" width="20" customWidth="1"/>
    <col min="9473" max="9473" width="58.88671875" customWidth="1"/>
    <col min="9474" max="9474" width="20.109375" customWidth="1"/>
    <col min="9475" max="9475" width="17.77734375" customWidth="1"/>
    <col min="9476" max="9476" width="16.6640625" customWidth="1"/>
    <col min="9477" max="9477" width="20" customWidth="1"/>
    <col min="9729" max="9729" width="58.88671875" customWidth="1"/>
    <col min="9730" max="9730" width="20.109375" customWidth="1"/>
    <col min="9731" max="9731" width="17.77734375" customWidth="1"/>
    <col min="9732" max="9732" width="16.6640625" customWidth="1"/>
    <col min="9733" max="9733" width="20" customWidth="1"/>
    <col min="9985" max="9985" width="58.88671875" customWidth="1"/>
    <col min="9986" max="9986" width="20.109375" customWidth="1"/>
    <col min="9987" max="9987" width="17.77734375" customWidth="1"/>
    <col min="9988" max="9988" width="16.6640625" customWidth="1"/>
    <col min="9989" max="9989" width="20" customWidth="1"/>
    <col min="10241" max="10241" width="58.88671875" customWidth="1"/>
    <col min="10242" max="10242" width="20.109375" customWidth="1"/>
    <col min="10243" max="10243" width="17.77734375" customWidth="1"/>
    <col min="10244" max="10244" width="16.6640625" customWidth="1"/>
    <col min="10245" max="10245" width="20" customWidth="1"/>
    <col min="10497" max="10497" width="58.88671875" customWidth="1"/>
    <col min="10498" max="10498" width="20.109375" customWidth="1"/>
    <col min="10499" max="10499" width="17.77734375" customWidth="1"/>
    <col min="10500" max="10500" width="16.6640625" customWidth="1"/>
    <col min="10501" max="10501" width="20" customWidth="1"/>
    <col min="10753" max="10753" width="58.88671875" customWidth="1"/>
    <col min="10754" max="10754" width="20.109375" customWidth="1"/>
    <col min="10755" max="10755" width="17.77734375" customWidth="1"/>
    <col min="10756" max="10756" width="16.6640625" customWidth="1"/>
    <col min="10757" max="10757" width="20" customWidth="1"/>
    <col min="11009" max="11009" width="58.88671875" customWidth="1"/>
    <col min="11010" max="11010" width="20.109375" customWidth="1"/>
    <col min="11011" max="11011" width="17.77734375" customWidth="1"/>
    <col min="11012" max="11012" width="16.6640625" customWidth="1"/>
    <col min="11013" max="11013" width="20" customWidth="1"/>
    <col min="11265" max="11265" width="58.88671875" customWidth="1"/>
    <col min="11266" max="11266" width="20.109375" customWidth="1"/>
    <col min="11267" max="11267" width="17.77734375" customWidth="1"/>
    <col min="11268" max="11268" width="16.6640625" customWidth="1"/>
    <col min="11269" max="11269" width="20" customWidth="1"/>
    <col min="11521" max="11521" width="58.88671875" customWidth="1"/>
    <col min="11522" max="11522" width="20.109375" customWidth="1"/>
    <col min="11523" max="11523" width="17.77734375" customWidth="1"/>
    <col min="11524" max="11524" width="16.6640625" customWidth="1"/>
    <col min="11525" max="11525" width="20" customWidth="1"/>
    <col min="11777" max="11777" width="58.88671875" customWidth="1"/>
    <col min="11778" max="11778" width="20.109375" customWidth="1"/>
    <col min="11779" max="11779" width="17.77734375" customWidth="1"/>
    <col min="11780" max="11780" width="16.6640625" customWidth="1"/>
    <col min="11781" max="11781" width="20" customWidth="1"/>
    <col min="12033" max="12033" width="58.88671875" customWidth="1"/>
    <col min="12034" max="12034" width="20.109375" customWidth="1"/>
    <col min="12035" max="12035" width="17.77734375" customWidth="1"/>
    <col min="12036" max="12036" width="16.6640625" customWidth="1"/>
    <col min="12037" max="12037" width="20" customWidth="1"/>
    <col min="12289" max="12289" width="58.88671875" customWidth="1"/>
    <col min="12290" max="12290" width="20.109375" customWidth="1"/>
    <col min="12291" max="12291" width="17.77734375" customWidth="1"/>
    <col min="12292" max="12292" width="16.6640625" customWidth="1"/>
    <col min="12293" max="12293" width="20" customWidth="1"/>
    <col min="12545" max="12545" width="58.88671875" customWidth="1"/>
    <col min="12546" max="12546" width="20.109375" customWidth="1"/>
    <col min="12547" max="12547" width="17.77734375" customWidth="1"/>
    <col min="12548" max="12548" width="16.6640625" customWidth="1"/>
    <col min="12549" max="12549" width="20" customWidth="1"/>
    <col min="12801" max="12801" width="58.88671875" customWidth="1"/>
    <col min="12802" max="12802" width="20.109375" customWidth="1"/>
    <col min="12803" max="12803" width="17.77734375" customWidth="1"/>
    <col min="12804" max="12804" width="16.6640625" customWidth="1"/>
    <col min="12805" max="12805" width="20" customWidth="1"/>
    <col min="13057" max="13057" width="58.88671875" customWidth="1"/>
    <col min="13058" max="13058" width="20.109375" customWidth="1"/>
    <col min="13059" max="13059" width="17.77734375" customWidth="1"/>
    <col min="13060" max="13060" width="16.6640625" customWidth="1"/>
    <col min="13061" max="13061" width="20" customWidth="1"/>
    <col min="13313" max="13313" width="58.88671875" customWidth="1"/>
    <col min="13314" max="13314" width="20.109375" customWidth="1"/>
    <col min="13315" max="13315" width="17.77734375" customWidth="1"/>
    <col min="13316" max="13316" width="16.6640625" customWidth="1"/>
    <col min="13317" max="13317" width="20" customWidth="1"/>
    <col min="13569" max="13569" width="58.88671875" customWidth="1"/>
    <col min="13570" max="13570" width="20.109375" customWidth="1"/>
    <col min="13571" max="13571" width="17.77734375" customWidth="1"/>
    <col min="13572" max="13572" width="16.6640625" customWidth="1"/>
    <col min="13573" max="13573" width="20" customWidth="1"/>
    <col min="13825" max="13825" width="58.88671875" customWidth="1"/>
    <col min="13826" max="13826" width="20.109375" customWidth="1"/>
    <col min="13827" max="13827" width="17.77734375" customWidth="1"/>
    <col min="13828" max="13828" width="16.6640625" customWidth="1"/>
    <col min="13829" max="13829" width="20" customWidth="1"/>
    <col min="14081" max="14081" width="58.88671875" customWidth="1"/>
    <col min="14082" max="14082" width="20.109375" customWidth="1"/>
    <col min="14083" max="14083" width="17.77734375" customWidth="1"/>
    <col min="14084" max="14084" width="16.6640625" customWidth="1"/>
    <col min="14085" max="14085" width="20" customWidth="1"/>
    <col min="14337" max="14337" width="58.88671875" customWidth="1"/>
    <col min="14338" max="14338" width="20.109375" customWidth="1"/>
    <col min="14339" max="14339" width="17.77734375" customWidth="1"/>
    <col min="14340" max="14340" width="16.6640625" customWidth="1"/>
    <col min="14341" max="14341" width="20" customWidth="1"/>
    <col min="14593" max="14593" width="58.88671875" customWidth="1"/>
    <col min="14594" max="14594" width="20.109375" customWidth="1"/>
    <col min="14595" max="14595" width="17.77734375" customWidth="1"/>
    <col min="14596" max="14596" width="16.6640625" customWidth="1"/>
    <col min="14597" max="14597" width="20" customWidth="1"/>
    <col min="14849" max="14849" width="58.88671875" customWidth="1"/>
    <col min="14850" max="14850" width="20.109375" customWidth="1"/>
    <col min="14851" max="14851" width="17.77734375" customWidth="1"/>
    <col min="14852" max="14852" width="16.6640625" customWidth="1"/>
    <col min="14853" max="14853" width="20" customWidth="1"/>
    <col min="15105" max="15105" width="58.88671875" customWidth="1"/>
    <col min="15106" max="15106" width="20.109375" customWidth="1"/>
    <col min="15107" max="15107" width="17.77734375" customWidth="1"/>
    <col min="15108" max="15108" width="16.6640625" customWidth="1"/>
    <col min="15109" max="15109" width="20" customWidth="1"/>
    <col min="15361" max="15361" width="58.88671875" customWidth="1"/>
    <col min="15362" max="15362" width="20.109375" customWidth="1"/>
    <col min="15363" max="15363" width="17.77734375" customWidth="1"/>
    <col min="15364" max="15364" width="16.6640625" customWidth="1"/>
    <col min="15365" max="15365" width="20" customWidth="1"/>
    <col min="15617" max="15617" width="58.88671875" customWidth="1"/>
    <col min="15618" max="15618" width="20.109375" customWidth="1"/>
    <col min="15619" max="15619" width="17.77734375" customWidth="1"/>
    <col min="15620" max="15620" width="16.6640625" customWidth="1"/>
    <col min="15621" max="15621" width="20" customWidth="1"/>
    <col min="15873" max="15873" width="58.88671875" customWidth="1"/>
    <col min="15874" max="15874" width="20.109375" customWidth="1"/>
    <col min="15875" max="15875" width="17.77734375" customWidth="1"/>
    <col min="15876" max="15876" width="16.6640625" customWidth="1"/>
    <col min="15877" max="15877" width="20" customWidth="1"/>
    <col min="16129" max="16129" width="58.88671875" customWidth="1"/>
    <col min="16130" max="16130" width="20.109375" customWidth="1"/>
    <col min="16131" max="16131" width="17.77734375" customWidth="1"/>
    <col min="16132" max="16132" width="16.6640625" customWidth="1"/>
    <col min="16133" max="16133" width="20" customWidth="1"/>
  </cols>
  <sheetData>
    <row r="1" spans="1:5" ht="27" customHeight="1">
      <c r="A1" s="145" t="s">
        <v>127</v>
      </c>
      <c r="B1" s="758" t="s">
        <v>769</v>
      </c>
      <c r="C1" s="758"/>
      <c r="D1" s="758"/>
      <c r="E1" s="758"/>
    </row>
    <row r="2" spans="1:5">
      <c r="A2" s="145" t="s">
        <v>224</v>
      </c>
      <c r="B2" s="397" t="s">
        <v>770</v>
      </c>
      <c r="D2" s="146" t="s">
        <v>128</v>
      </c>
      <c r="E2" s="397" t="s">
        <v>215</v>
      </c>
    </row>
    <row r="3" spans="1:5" ht="21" customHeight="1" thickBot="1">
      <c r="A3" s="146" t="s">
        <v>771</v>
      </c>
    </row>
    <row r="4" spans="1:5" ht="28.5" customHeight="1" thickTop="1" thickBot="1">
      <c r="A4" s="147" t="s">
        <v>132</v>
      </c>
      <c r="B4" s="148"/>
      <c r="C4" s="148"/>
      <c r="D4" s="148"/>
      <c r="E4" s="149"/>
    </row>
    <row r="5" spans="1:5" ht="27" customHeight="1">
      <c r="A5" s="150"/>
      <c r="B5" s="151"/>
      <c r="C5" s="152" t="s">
        <v>226</v>
      </c>
      <c r="D5" s="152" t="s">
        <v>227</v>
      </c>
      <c r="E5" s="153" t="s">
        <v>228</v>
      </c>
    </row>
    <row r="6" spans="1:5" ht="27" customHeight="1">
      <c r="A6" s="154" t="s">
        <v>772</v>
      </c>
      <c r="B6" s="155"/>
      <c r="C6" s="156"/>
      <c r="D6" s="156"/>
      <c r="E6" s="157"/>
    </row>
    <row r="7" spans="1:5">
      <c r="A7" s="132" t="s">
        <v>773</v>
      </c>
      <c r="C7" s="614">
        <v>0</v>
      </c>
      <c r="D7" s="614">
        <v>0</v>
      </c>
      <c r="E7" s="615">
        <f>C7-D7</f>
        <v>0</v>
      </c>
    </row>
    <row r="8" spans="1:5">
      <c r="A8" s="132" t="s">
        <v>774</v>
      </c>
      <c r="C8" s="614">
        <v>0</v>
      </c>
      <c r="D8" s="614">
        <v>0</v>
      </c>
      <c r="E8" s="615">
        <f>C8-D8</f>
        <v>0</v>
      </c>
    </row>
    <row r="9" spans="1:5">
      <c r="A9" s="132" t="s">
        <v>775</v>
      </c>
      <c r="C9" s="616">
        <v>0</v>
      </c>
      <c r="D9" s="616">
        <v>0</v>
      </c>
      <c r="E9" s="617">
        <f>C9-D9</f>
        <v>0</v>
      </c>
    </row>
    <row r="10" spans="1:5" ht="25.05" customHeight="1">
      <c r="A10" s="154" t="s">
        <v>776</v>
      </c>
      <c r="C10" s="618">
        <f>C7+C8-C9</f>
        <v>0</v>
      </c>
      <c r="D10" s="618">
        <f>D7+D8-D9</f>
        <v>0</v>
      </c>
      <c r="E10" s="619">
        <f>C10-D10</f>
        <v>0</v>
      </c>
    </row>
    <row r="11" spans="1:5" ht="25.05" customHeight="1">
      <c r="A11" s="154" t="s">
        <v>777</v>
      </c>
      <c r="C11" s="620">
        <v>0</v>
      </c>
      <c r="D11" s="620">
        <v>0</v>
      </c>
      <c r="E11" s="615">
        <f>C11-D11</f>
        <v>0</v>
      </c>
    </row>
    <row r="12" spans="1:5" ht="27" customHeight="1">
      <c r="A12" s="154" t="s">
        <v>778</v>
      </c>
      <c r="C12" s="159"/>
      <c r="D12" s="159"/>
      <c r="E12" s="160"/>
    </row>
    <row r="13" spans="1:5">
      <c r="A13" s="132" t="s">
        <v>779</v>
      </c>
      <c r="C13" s="614">
        <v>0</v>
      </c>
      <c r="D13" s="407" t="s">
        <v>234</v>
      </c>
      <c r="E13" s="621" t="s">
        <v>234</v>
      </c>
    </row>
    <row r="14" spans="1:5">
      <c r="A14" s="132" t="s">
        <v>780</v>
      </c>
      <c r="C14" s="614">
        <v>0</v>
      </c>
      <c r="D14" s="407" t="s">
        <v>234</v>
      </c>
      <c r="E14" s="621" t="s">
        <v>234</v>
      </c>
    </row>
    <row r="15" spans="1:5">
      <c r="A15" s="132" t="s">
        <v>781</v>
      </c>
      <c r="C15" s="614">
        <v>0</v>
      </c>
      <c r="D15" s="407" t="s">
        <v>234</v>
      </c>
      <c r="E15" s="621" t="s">
        <v>234</v>
      </c>
    </row>
    <row r="16" spans="1:5">
      <c r="A16" s="132" t="s">
        <v>782</v>
      </c>
      <c r="C16" s="614">
        <v>0</v>
      </c>
      <c r="D16" s="407" t="s">
        <v>234</v>
      </c>
      <c r="E16" s="621" t="s">
        <v>234</v>
      </c>
    </row>
    <row r="17" spans="1:5">
      <c r="A17" s="132" t="s">
        <v>229</v>
      </c>
      <c r="C17" s="614">
        <v>0</v>
      </c>
      <c r="D17" s="407" t="s">
        <v>234</v>
      </c>
      <c r="E17" s="621" t="s">
        <v>234</v>
      </c>
    </row>
    <row r="18" spans="1:5">
      <c r="A18" s="132" t="s">
        <v>230</v>
      </c>
      <c r="C18" s="614">
        <v>0</v>
      </c>
      <c r="D18" s="407" t="s">
        <v>234</v>
      </c>
      <c r="E18" s="621" t="s">
        <v>234</v>
      </c>
    </row>
    <row r="19" spans="1:5" ht="25.05" customHeight="1">
      <c r="A19" s="154" t="s">
        <v>231</v>
      </c>
      <c r="C19" s="622">
        <f>SUM(C13:C18)</f>
        <v>0</v>
      </c>
      <c r="D19" s="623" t="s">
        <v>234</v>
      </c>
      <c r="E19" s="164" t="s">
        <v>234</v>
      </c>
    </row>
    <row r="20" spans="1:5" ht="25.05" customHeight="1">
      <c r="A20" s="162" t="s">
        <v>232</v>
      </c>
      <c r="B20" s="163"/>
      <c r="C20" s="624">
        <f>C11+C19</f>
        <v>0</v>
      </c>
      <c r="D20" s="624">
        <f>D11</f>
        <v>0</v>
      </c>
      <c r="E20" s="619">
        <f>C20-D20</f>
        <v>0</v>
      </c>
    </row>
    <row r="21" spans="1:5" ht="27" customHeight="1">
      <c r="A21" s="154" t="s">
        <v>233</v>
      </c>
      <c r="C21" s="759"/>
      <c r="D21" s="759"/>
      <c r="E21" s="174"/>
    </row>
    <row r="22" spans="1:5">
      <c r="A22" s="132" t="s">
        <v>783</v>
      </c>
      <c r="C22" s="760">
        <v>0</v>
      </c>
      <c r="D22" s="760"/>
      <c r="E22" s="621" t="s">
        <v>234</v>
      </c>
    </row>
    <row r="23" spans="1:5">
      <c r="A23" s="132" t="s">
        <v>784</v>
      </c>
      <c r="C23" s="760">
        <v>0</v>
      </c>
      <c r="D23" s="760"/>
      <c r="E23" s="621" t="s">
        <v>234</v>
      </c>
    </row>
    <row r="24" spans="1:5">
      <c r="A24" s="132" t="s">
        <v>785</v>
      </c>
      <c r="C24" s="760">
        <v>0</v>
      </c>
      <c r="D24" s="760"/>
      <c r="E24" s="621" t="s">
        <v>234</v>
      </c>
    </row>
    <row r="25" spans="1:5">
      <c r="A25" s="132" t="s">
        <v>786</v>
      </c>
      <c r="C25" s="755">
        <v>0</v>
      </c>
      <c r="D25" s="755"/>
      <c r="E25" s="621" t="s">
        <v>234</v>
      </c>
    </row>
    <row r="26" spans="1:5" ht="25.05" customHeight="1">
      <c r="A26" s="165" t="s">
        <v>787</v>
      </c>
      <c r="B26" s="166"/>
      <c r="C26" s="757" t="s">
        <v>788</v>
      </c>
      <c r="D26" s="757"/>
      <c r="E26" s="625">
        <f>SUM(C22:D25)</f>
        <v>0</v>
      </c>
    </row>
    <row r="27" spans="1:5" ht="25.05" customHeight="1">
      <c r="A27" s="154" t="s">
        <v>789</v>
      </c>
      <c r="C27" s="168"/>
      <c r="D27" s="168"/>
      <c r="E27" s="626">
        <f>IF((E10+E20+E26)&lt;(E39+E44+E48+E50),(E39+E44+E48+E50)-(E10+E20+E26),0)</f>
        <v>0</v>
      </c>
    </row>
    <row r="28" spans="1:5" ht="25.05" customHeight="1" thickBot="1">
      <c r="A28" s="169" t="s">
        <v>790</v>
      </c>
      <c r="B28" s="170"/>
      <c r="C28" s="171"/>
      <c r="D28" s="171"/>
      <c r="E28" s="627">
        <f>E10+E20+E26+E27</f>
        <v>0</v>
      </c>
    </row>
    <row r="29" spans="1:5" ht="15" thickTop="1">
      <c r="C29" s="124"/>
      <c r="D29" s="124"/>
      <c r="E29" s="124"/>
    </row>
    <row r="30" spans="1:5" ht="27" customHeight="1">
      <c r="A30" s="145" t="s">
        <v>127</v>
      </c>
      <c r="B30" s="758" t="s">
        <v>769</v>
      </c>
      <c r="C30" s="758"/>
      <c r="D30" s="758"/>
      <c r="E30" s="758"/>
    </row>
    <row r="31" spans="1:5">
      <c r="A31" s="145" t="s">
        <v>224</v>
      </c>
      <c r="B31" s="397" t="s">
        <v>770</v>
      </c>
      <c r="D31" s="146" t="s">
        <v>128</v>
      </c>
      <c r="E31" s="397" t="s">
        <v>215</v>
      </c>
    </row>
    <row r="32" spans="1:5" ht="21" customHeight="1" thickBot="1">
      <c r="A32" s="172" t="s">
        <v>791</v>
      </c>
      <c r="B32" s="173"/>
      <c r="C32" s="173"/>
      <c r="D32" s="173"/>
      <c r="E32" s="173"/>
    </row>
    <row r="33" spans="1:5" ht="28.5" customHeight="1" thickTop="1" thickBot="1">
      <c r="A33" s="147" t="s">
        <v>130</v>
      </c>
      <c r="B33" s="148"/>
      <c r="C33" s="148"/>
      <c r="D33" s="148"/>
      <c r="E33" s="149"/>
    </row>
    <row r="34" spans="1:5" ht="27" customHeight="1">
      <c r="A34" s="150"/>
      <c r="B34" s="151"/>
      <c r="C34" s="152" t="s">
        <v>226</v>
      </c>
      <c r="D34" s="152" t="s">
        <v>227</v>
      </c>
      <c r="E34" s="153" t="s">
        <v>228</v>
      </c>
    </row>
    <row r="35" spans="1:5" ht="27" customHeight="1">
      <c r="A35" s="154" t="s">
        <v>792</v>
      </c>
      <c r="B35" s="133"/>
      <c r="C35" s="156"/>
      <c r="D35" s="156"/>
      <c r="E35" s="157"/>
    </row>
    <row r="36" spans="1:5">
      <c r="A36" s="132" t="s">
        <v>793</v>
      </c>
      <c r="C36" s="614">
        <v>0</v>
      </c>
      <c r="D36" s="614">
        <v>0</v>
      </c>
      <c r="E36" s="615">
        <f>C36-D36</f>
        <v>0</v>
      </c>
    </row>
    <row r="37" spans="1:5">
      <c r="A37" s="132" t="s">
        <v>794</v>
      </c>
      <c r="C37" s="614">
        <v>0</v>
      </c>
      <c r="D37" s="614">
        <v>0</v>
      </c>
      <c r="E37" s="615">
        <f>C37-D37</f>
        <v>0</v>
      </c>
    </row>
    <row r="38" spans="1:5">
      <c r="A38" s="132" t="s">
        <v>795</v>
      </c>
      <c r="C38" s="614">
        <v>0</v>
      </c>
      <c r="D38" s="614">
        <v>0</v>
      </c>
      <c r="E38" s="615">
        <f>C38-D38</f>
        <v>0</v>
      </c>
    </row>
    <row r="39" spans="1:5" ht="25.05" customHeight="1">
      <c r="A39" s="162" t="s">
        <v>796</v>
      </c>
      <c r="B39" s="166"/>
      <c r="C39" s="618">
        <f>C36+C37-C38</f>
        <v>0</v>
      </c>
      <c r="D39" s="618">
        <f>D36+D37-D38</f>
        <v>0</v>
      </c>
      <c r="E39" s="619">
        <f>C39-D39</f>
        <v>0</v>
      </c>
    </row>
    <row r="40" spans="1:5" ht="25.05" customHeight="1">
      <c r="A40" s="154" t="s">
        <v>235</v>
      </c>
      <c r="B40" s="133"/>
      <c r="C40" s="761"/>
      <c r="D40" s="761"/>
      <c r="E40" s="174"/>
    </row>
    <row r="41" spans="1:5">
      <c r="A41" s="132" t="s">
        <v>797</v>
      </c>
      <c r="C41" s="760">
        <v>0</v>
      </c>
      <c r="D41" s="760"/>
      <c r="E41" s="164" t="s">
        <v>234</v>
      </c>
    </row>
    <row r="42" spans="1:5">
      <c r="A42" s="132" t="s">
        <v>798</v>
      </c>
      <c r="C42" s="760">
        <v>0</v>
      </c>
      <c r="D42" s="760"/>
      <c r="E42" s="164" t="s">
        <v>234</v>
      </c>
    </row>
    <row r="43" spans="1:5">
      <c r="A43" s="132" t="s">
        <v>799</v>
      </c>
      <c r="C43" s="755">
        <v>0</v>
      </c>
      <c r="D43" s="755"/>
      <c r="E43" s="628" t="s">
        <v>234</v>
      </c>
    </row>
    <row r="44" spans="1:5" ht="25.05" customHeight="1">
      <c r="A44" s="158" t="s">
        <v>236</v>
      </c>
      <c r="B44" s="133"/>
      <c r="C44" s="756" t="s">
        <v>788</v>
      </c>
      <c r="D44" s="756"/>
      <c r="E44" s="629">
        <f>SUM(C41:D43)</f>
        <v>0</v>
      </c>
    </row>
    <row r="45" spans="1:5" ht="25.05" customHeight="1">
      <c r="A45" s="154" t="s">
        <v>237</v>
      </c>
      <c r="B45" s="133"/>
      <c r="C45" s="761"/>
      <c r="D45" s="761"/>
      <c r="E45" s="174"/>
    </row>
    <row r="46" spans="1:5">
      <c r="A46" s="132" t="s">
        <v>800</v>
      </c>
      <c r="C46" s="760">
        <v>0</v>
      </c>
      <c r="D46" s="760"/>
      <c r="E46" s="164" t="s">
        <v>234</v>
      </c>
    </row>
    <row r="47" spans="1:5">
      <c r="A47" s="132" t="s">
        <v>801</v>
      </c>
      <c r="C47" s="755">
        <v>0</v>
      </c>
      <c r="D47" s="755"/>
      <c r="E47" s="628" t="s">
        <v>234</v>
      </c>
    </row>
    <row r="48" spans="1:5" ht="27" customHeight="1">
      <c r="A48" s="165" t="s">
        <v>238</v>
      </c>
      <c r="B48" s="133"/>
      <c r="C48" s="757" t="s">
        <v>788</v>
      </c>
      <c r="D48" s="757"/>
      <c r="E48" s="629">
        <f>SUM(C46:D47)</f>
        <v>0</v>
      </c>
    </row>
    <row r="49" spans="1:5" ht="25.05" customHeight="1">
      <c r="A49" s="630" t="s">
        <v>239</v>
      </c>
      <c r="B49" s="175"/>
      <c r="C49" s="176"/>
      <c r="D49" s="176"/>
      <c r="E49" s="177"/>
    </row>
    <row r="50" spans="1:5">
      <c r="A50" s="132" t="s">
        <v>802</v>
      </c>
      <c r="C50" s="124"/>
      <c r="D50" s="124"/>
      <c r="E50" s="631">
        <v>0</v>
      </c>
    </row>
    <row r="51" spans="1:5" ht="25.05" customHeight="1">
      <c r="A51" s="154" t="s">
        <v>240</v>
      </c>
      <c r="B51" s="133"/>
      <c r="C51" s="168"/>
      <c r="D51" s="168"/>
      <c r="E51" s="632">
        <f>IF((E10+E20+E26)&gt;(E39+E44+E48+E50),(E10+E20+E26)-(E39+E44+E48+E50),0)</f>
        <v>0</v>
      </c>
    </row>
    <row r="52" spans="1:5" ht="25.05" customHeight="1" thickBot="1">
      <c r="A52" s="169" t="s">
        <v>803</v>
      </c>
      <c r="B52" s="179"/>
      <c r="C52" s="171"/>
      <c r="D52" s="171"/>
      <c r="E52" s="627">
        <f>E39+E44+E48+E50+E51</f>
        <v>0</v>
      </c>
    </row>
    <row r="53" spans="1:5" ht="15" thickTop="1"/>
    <row r="60" spans="1:5">
      <c r="D60" s="161"/>
    </row>
  </sheetData>
  <mergeCells count="17">
    <mergeCell ref="C42:D42"/>
    <mergeCell ref="C43:D43"/>
    <mergeCell ref="C44:D44"/>
    <mergeCell ref="C48:D48"/>
    <mergeCell ref="C47:D47"/>
    <mergeCell ref="B1:E1"/>
    <mergeCell ref="C21:D21"/>
    <mergeCell ref="C22:D22"/>
    <mergeCell ref="C23:D23"/>
    <mergeCell ref="C24:D24"/>
    <mergeCell ref="C25:D25"/>
    <mergeCell ref="C26:D26"/>
    <mergeCell ref="B30:E30"/>
    <mergeCell ref="C40:D40"/>
    <mergeCell ref="C41:D41"/>
    <mergeCell ref="C45:D45"/>
    <mergeCell ref="C46:D46"/>
  </mergeCells>
  <conditionalFormatting sqref="D60">
    <cfRule type="cellIs" dxfId="2" priority="1" stopIfTrue="1" operator="notEqual">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election activeCell="A25" sqref="A25"/>
    </sheetView>
  </sheetViews>
  <sheetFormatPr baseColWidth="10" defaultColWidth="10.88671875" defaultRowHeight="13.2"/>
  <cols>
    <col min="1" max="1" width="43.5546875" style="73" customWidth="1"/>
    <col min="2" max="2" width="15.109375" style="73" customWidth="1"/>
    <col min="3" max="3" width="8.6640625" style="73" customWidth="1"/>
    <col min="4" max="5" width="12" style="216" customWidth="1"/>
    <col min="6" max="256" width="10.88671875" style="73"/>
    <col min="257" max="257" width="43.5546875" style="73" customWidth="1"/>
    <col min="258" max="258" width="15.109375" style="73" customWidth="1"/>
    <col min="259" max="259" width="8.6640625" style="73" customWidth="1"/>
    <col min="260" max="261" width="12" style="73" customWidth="1"/>
    <col min="262" max="512" width="10.88671875" style="73"/>
    <col min="513" max="513" width="43.5546875" style="73" customWidth="1"/>
    <col min="514" max="514" width="15.109375" style="73" customWidth="1"/>
    <col min="515" max="515" width="8.6640625" style="73" customWidth="1"/>
    <col min="516" max="517" width="12" style="73" customWidth="1"/>
    <col min="518" max="768" width="10.88671875" style="73"/>
    <col min="769" max="769" width="43.5546875" style="73" customWidth="1"/>
    <col min="770" max="770" width="15.109375" style="73" customWidth="1"/>
    <col min="771" max="771" width="8.6640625" style="73" customWidth="1"/>
    <col min="772" max="773" width="12" style="73" customWidth="1"/>
    <col min="774" max="1024" width="10.88671875" style="73"/>
    <col min="1025" max="1025" width="43.5546875" style="73" customWidth="1"/>
    <col min="1026" max="1026" width="15.109375" style="73" customWidth="1"/>
    <col min="1027" max="1027" width="8.6640625" style="73" customWidth="1"/>
    <col min="1028" max="1029" width="12" style="73" customWidth="1"/>
    <col min="1030" max="1280" width="10.88671875" style="73"/>
    <col min="1281" max="1281" width="43.5546875" style="73" customWidth="1"/>
    <col min="1282" max="1282" width="15.109375" style="73" customWidth="1"/>
    <col min="1283" max="1283" width="8.6640625" style="73" customWidth="1"/>
    <col min="1284" max="1285" width="12" style="73" customWidth="1"/>
    <col min="1286" max="1536" width="10.88671875" style="73"/>
    <col min="1537" max="1537" width="43.5546875" style="73" customWidth="1"/>
    <col min="1538" max="1538" width="15.109375" style="73" customWidth="1"/>
    <col min="1539" max="1539" width="8.6640625" style="73" customWidth="1"/>
    <col min="1540" max="1541" width="12" style="73" customWidth="1"/>
    <col min="1542" max="1792" width="10.88671875" style="73"/>
    <col min="1793" max="1793" width="43.5546875" style="73" customWidth="1"/>
    <col min="1794" max="1794" width="15.109375" style="73" customWidth="1"/>
    <col min="1795" max="1795" width="8.6640625" style="73" customWidth="1"/>
    <col min="1796" max="1797" width="12" style="73" customWidth="1"/>
    <col min="1798" max="2048" width="10.88671875" style="73"/>
    <col min="2049" max="2049" width="43.5546875" style="73" customWidth="1"/>
    <col min="2050" max="2050" width="15.109375" style="73" customWidth="1"/>
    <col min="2051" max="2051" width="8.6640625" style="73" customWidth="1"/>
    <col min="2052" max="2053" width="12" style="73" customWidth="1"/>
    <col min="2054" max="2304" width="10.88671875" style="73"/>
    <col min="2305" max="2305" width="43.5546875" style="73" customWidth="1"/>
    <col min="2306" max="2306" width="15.109375" style="73" customWidth="1"/>
    <col min="2307" max="2307" width="8.6640625" style="73" customWidth="1"/>
    <col min="2308" max="2309" width="12" style="73" customWidth="1"/>
    <col min="2310" max="2560" width="10.88671875" style="73"/>
    <col min="2561" max="2561" width="43.5546875" style="73" customWidth="1"/>
    <col min="2562" max="2562" width="15.109375" style="73" customWidth="1"/>
    <col min="2563" max="2563" width="8.6640625" style="73" customWidth="1"/>
    <col min="2564" max="2565" width="12" style="73" customWidth="1"/>
    <col min="2566" max="2816" width="10.88671875" style="73"/>
    <col min="2817" max="2817" width="43.5546875" style="73" customWidth="1"/>
    <col min="2818" max="2818" width="15.109375" style="73" customWidth="1"/>
    <col min="2819" max="2819" width="8.6640625" style="73" customWidth="1"/>
    <col min="2820" max="2821" width="12" style="73" customWidth="1"/>
    <col min="2822" max="3072" width="10.88671875" style="73"/>
    <col min="3073" max="3073" width="43.5546875" style="73" customWidth="1"/>
    <col min="3074" max="3074" width="15.109375" style="73" customWidth="1"/>
    <col min="3075" max="3075" width="8.6640625" style="73" customWidth="1"/>
    <col min="3076" max="3077" width="12" style="73" customWidth="1"/>
    <col min="3078" max="3328" width="10.88671875" style="73"/>
    <col min="3329" max="3329" width="43.5546875" style="73" customWidth="1"/>
    <col min="3330" max="3330" width="15.109375" style="73" customWidth="1"/>
    <col min="3331" max="3331" width="8.6640625" style="73" customWidth="1"/>
    <col min="3332" max="3333" width="12" style="73" customWidth="1"/>
    <col min="3334" max="3584" width="10.88671875" style="73"/>
    <col min="3585" max="3585" width="43.5546875" style="73" customWidth="1"/>
    <col min="3586" max="3586" width="15.109375" style="73" customWidth="1"/>
    <col min="3587" max="3587" width="8.6640625" style="73" customWidth="1"/>
    <col min="3588" max="3589" width="12" style="73" customWidth="1"/>
    <col min="3590" max="3840" width="10.88671875" style="73"/>
    <col min="3841" max="3841" width="43.5546875" style="73" customWidth="1"/>
    <col min="3842" max="3842" width="15.109375" style="73" customWidth="1"/>
    <col min="3843" max="3843" width="8.6640625" style="73" customWidth="1"/>
    <col min="3844" max="3845" width="12" style="73" customWidth="1"/>
    <col min="3846" max="4096" width="10.88671875" style="73"/>
    <col min="4097" max="4097" width="43.5546875" style="73" customWidth="1"/>
    <col min="4098" max="4098" width="15.109375" style="73" customWidth="1"/>
    <col min="4099" max="4099" width="8.6640625" style="73" customWidth="1"/>
    <col min="4100" max="4101" width="12" style="73" customWidth="1"/>
    <col min="4102" max="4352" width="10.88671875" style="73"/>
    <col min="4353" max="4353" width="43.5546875" style="73" customWidth="1"/>
    <col min="4354" max="4354" width="15.109375" style="73" customWidth="1"/>
    <col min="4355" max="4355" width="8.6640625" style="73" customWidth="1"/>
    <col min="4356" max="4357" width="12" style="73" customWidth="1"/>
    <col min="4358" max="4608" width="10.88671875" style="73"/>
    <col min="4609" max="4609" width="43.5546875" style="73" customWidth="1"/>
    <col min="4610" max="4610" width="15.109375" style="73" customWidth="1"/>
    <col min="4611" max="4611" width="8.6640625" style="73" customWidth="1"/>
    <col min="4612" max="4613" width="12" style="73" customWidth="1"/>
    <col min="4614" max="4864" width="10.88671875" style="73"/>
    <col min="4865" max="4865" width="43.5546875" style="73" customWidth="1"/>
    <col min="4866" max="4866" width="15.109375" style="73" customWidth="1"/>
    <col min="4867" max="4867" width="8.6640625" style="73" customWidth="1"/>
    <col min="4868" max="4869" width="12" style="73" customWidth="1"/>
    <col min="4870" max="5120" width="10.88671875" style="73"/>
    <col min="5121" max="5121" width="43.5546875" style="73" customWidth="1"/>
    <col min="5122" max="5122" width="15.109375" style="73" customWidth="1"/>
    <col min="5123" max="5123" width="8.6640625" style="73" customWidth="1"/>
    <col min="5124" max="5125" width="12" style="73" customWidth="1"/>
    <col min="5126" max="5376" width="10.88671875" style="73"/>
    <col min="5377" max="5377" width="43.5546875" style="73" customWidth="1"/>
    <col min="5378" max="5378" width="15.109375" style="73" customWidth="1"/>
    <col min="5379" max="5379" width="8.6640625" style="73" customWidth="1"/>
    <col min="5380" max="5381" width="12" style="73" customWidth="1"/>
    <col min="5382" max="5632" width="10.88671875" style="73"/>
    <col min="5633" max="5633" width="43.5546875" style="73" customWidth="1"/>
    <col min="5634" max="5634" width="15.109375" style="73" customWidth="1"/>
    <col min="5635" max="5635" width="8.6640625" style="73" customWidth="1"/>
    <col min="5636" max="5637" width="12" style="73" customWidth="1"/>
    <col min="5638" max="5888" width="10.88671875" style="73"/>
    <col min="5889" max="5889" width="43.5546875" style="73" customWidth="1"/>
    <col min="5890" max="5890" width="15.109375" style="73" customWidth="1"/>
    <col min="5891" max="5891" width="8.6640625" style="73" customWidth="1"/>
    <col min="5892" max="5893" width="12" style="73" customWidth="1"/>
    <col min="5894" max="6144" width="10.88671875" style="73"/>
    <col min="6145" max="6145" width="43.5546875" style="73" customWidth="1"/>
    <col min="6146" max="6146" width="15.109375" style="73" customWidth="1"/>
    <col min="6147" max="6147" width="8.6640625" style="73" customWidth="1"/>
    <col min="6148" max="6149" width="12" style="73" customWidth="1"/>
    <col min="6150" max="6400" width="10.88671875" style="73"/>
    <col min="6401" max="6401" width="43.5546875" style="73" customWidth="1"/>
    <col min="6402" max="6402" width="15.109375" style="73" customWidth="1"/>
    <col min="6403" max="6403" width="8.6640625" style="73" customWidth="1"/>
    <col min="6404" max="6405" width="12" style="73" customWidth="1"/>
    <col min="6406" max="6656" width="10.88671875" style="73"/>
    <col min="6657" max="6657" width="43.5546875" style="73" customWidth="1"/>
    <col min="6658" max="6658" width="15.109375" style="73" customWidth="1"/>
    <col min="6659" max="6659" width="8.6640625" style="73" customWidth="1"/>
    <col min="6660" max="6661" width="12" style="73" customWidth="1"/>
    <col min="6662" max="6912" width="10.88671875" style="73"/>
    <col min="6913" max="6913" width="43.5546875" style="73" customWidth="1"/>
    <col min="6914" max="6914" width="15.109375" style="73" customWidth="1"/>
    <col min="6915" max="6915" width="8.6640625" style="73" customWidth="1"/>
    <col min="6916" max="6917" width="12" style="73" customWidth="1"/>
    <col min="6918" max="7168" width="10.88671875" style="73"/>
    <col min="7169" max="7169" width="43.5546875" style="73" customWidth="1"/>
    <col min="7170" max="7170" width="15.109375" style="73" customWidth="1"/>
    <col min="7171" max="7171" width="8.6640625" style="73" customWidth="1"/>
    <col min="7172" max="7173" width="12" style="73" customWidth="1"/>
    <col min="7174" max="7424" width="10.88671875" style="73"/>
    <col min="7425" max="7425" width="43.5546875" style="73" customWidth="1"/>
    <col min="7426" max="7426" width="15.109375" style="73" customWidth="1"/>
    <col min="7427" max="7427" width="8.6640625" style="73" customWidth="1"/>
    <col min="7428" max="7429" width="12" style="73" customWidth="1"/>
    <col min="7430" max="7680" width="10.88671875" style="73"/>
    <col min="7681" max="7681" width="43.5546875" style="73" customWidth="1"/>
    <col min="7682" max="7682" width="15.109375" style="73" customWidth="1"/>
    <col min="7683" max="7683" width="8.6640625" style="73" customWidth="1"/>
    <col min="7684" max="7685" width="12" style="73" customWidth="1"/>
    <col min="7686" max="7936" width="10.88671875" style="73"/>
    <col min="7937" max="7937" width="43.5546875" style="73" customWidth="1"/>
    <col min="7938" max="7938" width="15.109375" style="73" customWidth="1"/>
    <col min="7939" max="7939" width="8.6640625" style="73" customWidth="1"/>
    <col min="7940" max="7941" width="12" style="73" customWidth="1"/>
    <col min="7942" max="8192" width="10.88671875" style="73"/>
    <col min="8193" max="8193" width="43.5546875" style="73" customWidth="1"/>
    <col min="8194" max="8194" width="15.109375" style="73" customWidth="1"/>
    <col min="8195" max="8195" width="8.6640625" style="73" customWidth="1"/>
    <col min="8196" max="8197" width="12" style="73" customWidth="1"/>
    <col min="8198" max="8448" width="10.88671875" style="73"/>
    <col min="8449" max="8449" width="43.5546875" style="73" customWidth="1"/>
    <col min="8450" max="8450" width="15.109375" style="73" customWidth="1"/>
    <col min="8451" max="8451" width="8.6640625" style="73" customWidth="1"/>
    <col min="8452" max="8453" width="12" style="73" customWidth="1"/>
    <col min="8454" max="8704" width="10.88671875" style="73"/>
    <col min="8705" max="8705" width="43.5546875" style="73" customWidth="1"/>
    <col min="8706" max="8706" width="15.109375" style="73" customWidth="1"/>
    <col min="8707" max="8707" width="8.6640625" style="73" customWidth="1"/>
    <col min="8708" max="8709" width="12" style="73" customWidth="1"/>
    <col min="8710" max="8960" width="10.88671875" style="73"/>
    <col min="8961" max="8961" width="43.5546875" style="73" customWidth="1"/>
    <col min="8962" max="8962" width="15.109375" style="73" customWidth="1"/>
    <col min="8963" max="8963" width="8.6640625" style="73" customWidth="1"/>
    <col min="8964" max="8965" width="12" style="73" customWidth="1"/>
    <col min="8966" max="9216" width="10.88671875" style="73"/>
    <col min="9217" max="9217" width="43.5546875" style="73" customWidth="1"/>
    <col min="9218" max="9218" width="15.109375" style="73" customWidth="1"/>
    <col min="9219" max="9219" width="8.6640625" style="73" customWidth="1"/>
    <col min="9220" max="9221" width="12" style="73" customWidth="1"/>
    <col min="9222" max="9472" width="10.88671875" style="73"/>
    <col min="9473" max="9473" width="43.5546875" style="73" customWidth="1"/>
    <col min="9474" max="9474" width="15.109375" style="73" customWidth="1"/>
    <col min="9475" max="9475" width="8.6640625" style="73" customWidth="1"/>
    <col min="9476" max="9477" width="12" style="73" customWidth="1"/>
    <col min="9478" max="9728" width="10.88671875" style="73"/>
    <col min="9729" max="9729" width="43.5546875" style="73" customWidth="1"/>
    <col min="9730" max="9730" width="15.109375" style="73" customWidth="1"/>
    <col min="9731" max="9731" width="8.6640625" style="73" customWidth="1"/>
    <col min="9732" max="9733" width="12" style="73" customWidth="1"/>
    <col min="9734" max="9984" width="10.88671875" style="73"/>
    <col min="9985" max="9985" width="43.5546875" style="73" customWidth="1"/>
    <col min="9986" max="9986" width="15.109375" style="73" customWidth="1"/>
    <col min="9987" max="9987" width="8.6640625" style="73" customWidth="1"/>
    <col min="9988" max="9989" width="12" style="73" customWidth="1"/>
    <col min="9990" max="10240" width="10.88671875" style="73"/>
    <col min="10241" max="10241" width="43.5546875" style="73" customWidth="1"/>
    <col min="10242" max="10242" width="15.109375" style="73" customWidth="1"/>
    <col min="10243" max="10243" width="8.6640625" style="73" customWidth="1"/>
    <col min="10244" max="10245" width="12" style="73" customWidth="1"/>
    <col min="10246" max="10496" width="10.88671875" style="73"/>
    <col min="10497" max="10497" width="43.5546875" style="73" customWidth="1"/>
    <col min="10498" max="10498" width="15.109375" style="73" customWidth="1"/>
    <col min="10499" max="10499" width="8.6640625" style="73" customWidth="1"/>
    <col min="10500" max="10501" width="12" style="73" customWidth="1"/>
    <col min="10502" max="10752" width="10.88671875" style="73"/>
    <col min="10753" max="10753" width="43.5546875" style="73" customWidth="1"/>
    <col min="10754" max="10754" width="15.109375" style="73" customWidth="1"/>
    <col min="10755" max="10755" width="8.6640625" style="73" customWidth="1"/>
    <col min="10756" max="10757" width="12" style="73" customWidth="1"/>
    <col min="10758" max="11008" width="10.88671875" style="73"/>
    <col min="11009" max="11009" width="43.5546875" style="73" customWidth="1"/>
    <col min="11010" max="11010" width="15.109375" style="73" customWidth="1"/>
    <col min="11011" max="11011" width="8.6640625" style="73" customWidth="1"/>
    <col min="11012" max="11013" width="12" style="73" customWidth="1"/>
    <col min="11014" max="11264" width="10.88671875" style="73"/>
    <col min="11265" max="11265" width="43.5546875" style="73" customWidth="1"/>
    <col min="11266" max="11266" width="15.109375" style="73" customWidth="1"/>
    <col min="11267" max="11267" width="8.6640625" style="73" customWidth="1"/>
    <col min="11268" max="11269" width="12" style="73" customWidth="1"/>
    <col min="11270" max="11520" width="10.88671875" style="73"/>
    <col min="11521" max="11521" width="43.5546875" style="73" customWidth="1"/>
    <col min="11522" max="11522" width="15.109375" style="73" customWidth="1"/>
    <col min="11523" max="11523" width="8.6640625" style="73" customWidth="1"/>
    <col min="11524" max="11525" width="12" style="73" customWidth="1"/>
    <col min="11526" max="11776" width="10.88671875" style="73"/>
    <col min="11777" max="11777" width="43.5546875" style="73" customWidth="1"/>
    <col min="11778" max="11778" width="15.109375" style="73" customWidth="1"/>
    <col min="11779" max="11779" width="8.6640625" style="73" customWidth="1"/>
    <col min="11780" max="11781" width="12" style="73" customWidth="1"/>
    <col min="11782" max="12032" width="10.88671875" style="73"/>
    <col min="12033" max="12033" width="43.5546875" style="73" customWidth="1"/>
    <col min="12034" max="12034" width="15.109375" style="73" customWidth="1"/>
    <col min="12035" max="12035" width="8.6640625" style="73" customWidth="1"/>
    <col min="12036" max="12037" width="12" style="73" customWidth="1"/>
    <col min="12038" max="12288" width="10.88671875" style="73"/>
    <col min="12289" max="12289" width="43.5546875" style="73" customWidth="1"/>
    <col min="12290" max="12290" width="15.109375" style="73" customWidth="1"/>
    <col min="12291" max="12291" width="8.6640625" style="73" customWidth="1"/>
    <col min="12292" max="12293" width="12" style="73" customWidth="1"/>
    <col min="12294" max="12544" width="10.88671875" style="73"/>
    <col min="12545" max="12545" width="43.5546875" style="73" customWidth="1"/>
    <col min="12546" max="12546" width="15.109375" style="73" customWidth="1"/>
    <col min="12547" max="12547" width="8.6640625" style="73" customWidth="1"/>
    <col min="12548" max="12549" width="12" style="73" customWidth="1"/>
    <col min="12550" max="12800" width="10.88671875" style="73"/>
    <col min="12801" max="12801" width="43.5546875" style="73" customWidth="1"/>
    <col min="12802" max="12802" width="15.109375" style="73" customWidth="1"/>
    <col min="12803" max="12803" width="8.6640625" style="73" customWidth="1"/>
    <col min="12804" max="12805" width="12" style="73" customWidth="1"/>
    <col min="12806" max="13056" width="10.88671875" style="73"/>
    <col min="13057" max="13057" width="43.5546875" style="73" customWidth="1"/>
    <col min="13058" max="13058" width="15.109375" style="73" customWidth="1"/>
    <col min="13059" max="13059" width="8.6640625" style="73" customWidth="1"/>
    <col min="13060" max="13061" width="12" style="73" customWidth="1"/>
    <col min="13062" max="13312" width="10.88671875" style="73"/>
    <col min="13313" max="13313" width="43.5546875" style="73" customWidth="1"/>
    <col min="13314" max="13314" width="15.109375" style="73" customWidth="1"/>
    <col min="13315" max="13315" width="8.6640625" style="73" customWidth="1"/>
    <col min="13316" max="13317" width="12" style="73" customWidth="1"/>
    <col min="13318" max="13568" width="10.88671875" style="73"/>
    <col min="13569" max="13569" width="43.5546875" style="73" customWidth="1"/>
    <col min="13570" max="13570" width="15.109375" style="73" customWidth="1"/>
    <col min="13571" max="13571" width="8.6640625" style="73" customWidth="1"/>
    <col min="13572" max="13573" width="12" style="73" customWidth="1"/>
    <col min="13574" max="13824" width="10.88671875" style="73"/>
    <col min="13825" max="13825" width="43.5546875" style="73" customWidth="1"/>
    <col min="13826" max="13826" width="15.109375" style="73" customWidth="1"/>
    <col min="13827" max="13827" width="8.6640625" style="73" customWidth="1"/>
    <col min="13828" max="13829" width="12" style="73" customWidth="1"/>
    <col min="13830" max="14080" width="10.88671875" style="73"/>
    <col min="14081" max="14081" width="43.5546875" style="73" customWidth="1"/>
    <col min="14082" max="14082" width="15.109375" style="73" customWidth="1"/>
    <col min="14083" max="14083" width="8.6640625" style="73" customWidth="1"/>
    <col min="14084" max="14085" width="12" style="73" customWidth="1"/>
    <col min="14086" max="14336" width="10.88671875" style="73"/>
    <col min="14337" max="14337" width="43.5546875" style="73" customWidth="1"/>
    <col min="14338" max="14338" width="15.109375" style="73" customWidth="1"/>
    <col min="14339" max="14339" width="8.6640625" style="73" customWidth="1"/>
    <col min="14340" max="14341" width="12" style="73" customWidth="1"/>
    <col min="14342" max="14592" width="10.88671875" style="73"/>
    <col min="14593" max="14593" width="43.5546875" style="73" customWidth="1"/>
    <col min="14594" max="14594" width="15.109375" style="73" customWidth="1"/>
    <col min="14595" max="14595" width="8.6640625" style="73" customWidth="1"/>
    <col min="14596" max="14597" width="12" style="73" customWidth="1"/>
    <col min="14598" max="14848" width="10.88671875" style="73"/>
    <col min="14849" max="14849" width="43.5546875" style="73" customWidth="1"/>
    <col min="14850" max="14850" width="15.109375" style="73" customWidth="1"/>
    <col min="14851" max="14851" width="8.6640625" style="73" customWidth="1"/>
    <col min="14852" max="14853" width="12" style="73" customWidth="1"/>
    <col min="14854" max="15104" width="10.88671875" style="73"/>
    <col min="15105" max="15105" width="43.5546875" style="73" customWidth="1"/>
    <col min="15106" max="15106" width="15.109375" style="73" customWidth="1"/>
    <col min="15107" max="15107" width="8.6640625" style="73" customWidth="1"/>
    <col min="15108" max="15109" width="12" style="73" customWidth="1"/>
    <col min="15110" max="15360" width="10.88671875" style="73"/>
    <col min="15361" max="15361" width="43.5546875" style="73" customWidth="1"/>
    <col min="15362" max="15362" width="15.109375" style="73" customWidth="1"/>
    <col min="15363" max="15363" width="8.6640625" style="73" customWidth="1"/>
    <col min="15364" max="15365" width="12" style="73" customWidth="1"/>
    <col min="15366" max="15616" width="10.88671875" style="73"/>
    <col min="15617" max="15617" width="43.5546875" style="73" customWidth="1"/>
    <col min="15618" max="15618" width="15.109375" style="73" customWidth="1"/>
    <col min="15619" max="15619" width="8.6640625" style="73" customWidth="1"/>
    <col min="15620" max="15621" width="12" style="73" customWidth="1"/>
    <col min="15622" max="15872" width="10.88671875" style="73"/>
    <col min="15873" max="15873" width="43.5546875" style="73" customWidth="1"/>
    <col min="15874" max="15874" width="15.109375" style="73" customWidth="1"/>
    <col min="15875" max="15875" width="8.6640625" style="73" customWidth="1"/>
    <col min="15876" max="15877" width="12" style="73" customWidth="1"/>
    <col min="15878" max="16128" width="10.88671875" style="73"/>
    <col min="16129" max="16129" width="43.5546875" style="73" customWidth="1"/>
    <col min="16130" max="16130" width="15.109375" style="73" customWidth="1"/>
    <col min="16131" max="16131" width="8.6640625" style="73" customWidth="1"/>
    <col min="16132" max="16133" width="12" style="73" customWidth="1"/>
    <col min="16134" max="16384" width="10.88671875" style="73"/>
  </cols>
  <sheetData>
    <row r="1" spans="1:6" ht="25.5" customHeight="1">
      <c r="A1" s="633" t="s">
        <v>241</v>
      </c>
      <c r="B1" s="762" t="s">
        <v>242</v>
      </c>
      <c r="C1" s="762"/>
      <c r="D1" s="762"/>
      <c r="E1" s="762"/>
    </row>
    <row r="2" spans="1:6">
      <c r="A2" s="633" t="s">
        <v>243</v>
      </c>
      <c r="B2" s="181" t="s">
        <v>18</v>
      </c>
      <c r="C2" s="182"/>
      <c r="D2" s="633" t="s">
        <v>128</v>
      </c>
      <c r="E2" s="183" t="s">
        <v>314</v>
      </c>
    </row>
    <row r="3" spans="1:6">
      <c r="A3" s="633"/>
      <c r="B3" s="182"/>
      <c r="C3" s="182"/>
      <c r="D3" s="633"/>
      <c r="E3" s="184"/>
    </row>
    <row r="4" spans="1:6" ht="13.8" thickBot="1">
      <c r="A4" s="634" t="s">
        <v>804</v>
      </c>
      <c r="B4" s="182"/>
      <c r="C4" s="182"/>
      <c r="D4" s="184"/>
      <c r="E4" s="184"/>
    </row>
    <row r="5" spans="1:6" ht="14.4" thickTop="1" thickBot="1">
      <c r="A5" s="763" t="s">
        <v>132</v>
      </c>
      <c r="B5" s="764"/>
      <c r="C5" s="764"/>
      <c r="D5" s="764"/>
      <c r="E5" s="765"/>
      <c r="F5" s="74"/>
    </row>
    <row r="6" spans="1:6" ht="13.8" thickTop="1">
      <c r="A6" s="185" t="s">
        <v>245</v>
      </c>
      <c r="B6" s="186"/>
      <c r="C6" s="186"/>
      <c r="D6" s="187" t="s">
        <v>45</v>
      </c>
      <c r="E6" s="188">
        <v>0</v>
      </c>
      <c r="F6" s="180"/>
    </row>
    <row r="7" spans="1:6">
      <c r="A7" s="185" t="s">
        <v>246</v>
      </c>
      <c r="B7" s="186"/>
      <c r="C7" s="186"/>
      <c r="D7" s="187" t="s">
        <v>45</v>
      </c>
      <c r="E7" s="188">
        <v>0</v>
      </c>
      <c r="F7" s="180"/>
    </row>
    <row r="8" spans="1:6">
      <c r="A8" s="185" t="s">
        <v>247</v>
      </c>
      <c r="B8" s="182"/>
      <c r="C8" s="182"/>
      <c r="D8" s="189"/>
      <c r="E8" s="190"/>
      <c r="F8" s="180"/>
    </row>
    <row r="9" spans="1:6">
      <c r="A9" s="191" t="s">
        <v>248</v>
      </c>
      <c r="B9" s="182"/>
      <c r="C9" s="182"/>
      <c r="D9" s="192">
        <v>0</v>
      </c>
      <c r="E9" s="193" t="s">
        <v>45</v>
      </c>
      <c r="F9" s="180"/>
    </row>
    <row r="10" spans="1:6">
      <c r="A10" s="191" t="s">
        <v>249</v>
      </c>
      <c r="B10" s="182"/>
      <c r="C10" s="182"/>
      <c r="D10" s="192">
        <v>0</v>
      </c>
      <c r="E10" s="193"/>
      <c r="F10" s="180"/>
    </row>
    <row r="11" spans="1:6">
      <c r="A11" s="185" t="s">
        <v>250</v>
      </c>
      <c r="B11" s="635"/>
      <c r="C11" s="635"/>
      <c r="D11" s="194" t="s">
        <v>251</v>
      </c>
      <c r="E11" s="195">
        <f>SUM(D9:D10)</f>
        <v>0</v>
      </c>
      <c r="F11" s="196"/>
    </row>
    <row r="12" spans="1:6">
      <c r="A12" s="185" t="s">
        <v>252</v>
      </c>
      <c r="B12" s="182"/>
      <c r="C12" s="182"/>
      <c r="D12" s="189" t="s">
        <v>45</v>
      </c>
      <c r="E12" s="188">
        <v>0</v>
      </c>
      <c r="F12" s="180"/>
    </row>
    <row r="13" spans="1:6">
      <c r="A13" s="185" t="s">
        <v>253</v>
      </c>
      <c r="B13" s="182"/>
      <c r="C13" s="182"/>
      <c r="D13" s="189" t="s">
        <v>45</v>
      </c>
      <c r="E13" s="193"/>
      <c r="F13" s="180"/>
    </row>
    <row r="14" spans="1:6">
      <c r="A14" s="191" t="s">
        <v>254</v>
      </c>
      <c r="B14" s="182"/>
      <c r="C14" s="182"/>
      <c r="D14" s="192">
        <v>0</v>
      </c>
      <c r="E14" s="193" t="s">
        <v>45</v>
      </c>
      <c r="F14" s="180"/>
    </row>
    <row r="15" spans="1:6">
      <c r="A15" s="191" t="s">
        <v>255</v>
      </c>
      <c r="B15" s="182"/>
      <c r="C15" s="182"/>
      <c r="D15" s="192">
        <v>0</v>
      </c>
      <c r="E15" s="193" t="s">
        <v>45</v>
      </c>
      <c r="F15" s="180"/>
    </row>
    <row r="16" spans="1:6">
      <c r="A16" s="191" t="s">
        <v>256</v>
      </c>
      <c r="B16" s="182"/>
      <c r="C16" s="182"/>
      <c r="D16" s="192">
        <v>0</v>
      </c>
      <c r="E16" s="193" t="s">
        <v>45</v>
      </c>
      <c r="F16" s="180"/>
    </row>
    <row r="17" spans="1:6">
      <c r="A17" s="191" t="s">
        <v>257</v>
      </c>
      <c r="B17" s="182"/>
      <c r="C17" s="182"/>
      <c r="D17" s="192">
        <v>0</v>
      </c>
      <c r="E17" s="193"/>
      <c r="F17" s="180"/>
    </row>
    <row r="18" spans="1:6">
      <c r="A18" s="185" t="s">
        <v>258</v>
      </c>
      <c r="B18" s="182"/>
      <c r="C18" s="182"/>
      <c r="D18" s="194" t="s">
        <v>251</v>
      </c>
      <c r="E18" s="195">
        <f>SUM(D14:D17)</f>
        <v>0</v>
      </c>
      <c r="F18" s="196"/>
    </row>
    <row r="19" spans="1:6">
      <c r="A19" s="185" t="s">
        <v>259</v>
      </c>
      <c r="B19" s="182"/>
      <c r="C19" s="182"/>
      <c r="D19" s="189"/>
      <c r="E19" s="193" t="s">
        <v>45</v>
      </c>
      <c r="F19" s="180"/>
    </row>
    <row r="20" spans="1:6">
      <c r="A20" s="191" t="s">
        <v>260</v>
      </c>
      <c r="B20" s="182"/>
      <c r="C20" s="182"/>
      <c r="D20" s="192">
        <v>0</v>
      </c>
      <c r="E20" s="197" t="s">
        <v>45</v>
      </c>
      <c r="F20" s="180"/>
    </row>
    <row r="21" spans="1:6">
      <c r="A21" s="191" t="s">
        <v>261</v>
      </c>
      <c r="B21" s="182"/>
      <c r="C21" s="182"/>
      <c r="D21" s="192">
        <v>0</v>
      </c>
      <c r="E21" s="190" t="s">
        <v>45</v>
      </c>
      <c r="F21" s="180"/>
    </row>
    <row r="22" spans="1:6">
      <c r="A22" s="191" t="s">
        <v>262</v>
      </c>
      <c r="B22" s="182"/>
      <c r="C22" s="182"/>
      <c r="D22" s="189"/>
      <c r="E22" s="193"/>
      <c r="F22" s="180"/>
    </row>
    <row r="23" spans="1:6">
      <c r="A23" s="191" t="s">
        <v>263</v>
      </c>
      <c r="B23" s="182"/>
      <c r="C23" s="182"/>
      <c r="D23" s="192">
        <v>0</v>
      </c>
      <c r="E23" s="193" t="s">
        <v>45</v>
      </c>
      <c r="F23" s="180"/>
    </row>
    <row r="24" spans="1:6">
      <c r="A24" s="191" t="s">
        <v>264</v>
      </c>
      <c r="B24" s="182"/>
      <c r="C24" s="182"/>
      <c r="D24" s="189"/>
      <c r="E24" s="193"/>
      <c r="F24" s="180"/>
    </row>
    <row r="25" spans="1:6">
      <c r="A25" s="191" t="s">
        <v>265</v>
      </c>
      <c r="B25" s="182"/>
      <c r="C25" s="183">
        <v>0</v>
      </c>
      <c r="D25" s="189" t="s">
        <v>45</v>
      </c>
      <c r="E25" s="193"/>
      <c r="F25" s="180"/>
    </row>
    <row r="26" spans="1:6">
      <c r="A26" s="191" t="s">
        <v>266</v>
      </c>
      <c r="B26" s="182"/>
      <c r="C26" s="198">
        <v>0</v>
      </c>
      <c r="D26" s="189" t="s">
        <v>45</v>
      </c>
      <c r="E26" s="193"/>
      <c r="F26" s="180"/>
    </row>
    <row r="27" spans="1:6">
      <c r="A27" s="191" t="s">
        <v>267</v>
      </c>
      <c r="B27" s="182"/>
      <c r="C27" s="199" t="s">
        <v>234</v>
      </c>
      <c r="D27" s="189">
        <f>SUM(C25:C26)</f>
        <v>0</v>
      </c>
      <c r="E27" s="193" t="s">
        <v>45</v>
      </c>
      <c r="F27" s="180"/>
    </row>
    <row r="28" spans="1:6">
      <c r="A28" s="191" t="s">
        <v>268</v>
      </c>
      <c r="B28" s="182"/>
      <c r="C28" s="182"/>
      <c r="D28" s="192">
        <v>0</v>
      </c>
      <c r="E28" s="193" t="s">
        <v>45</v>
      </c>
      <c r="F28" s="180"/>
    </row>
    <row r="29" spans="1:6">
      <c r="A29" s="191" t="s">
        <v>269</v>
      </c>
      <c r="B29" s="182"/>
      <c r="C29" s="182"/>
      <c r="D29" s="192">
        <v>0</v>
      </c>
      <c r="E29" s="193" t="s">
        <v>45</v>
      </c>
      <c r="F29" s="180"/>
    </row>
    <row r="30" spans="1:6">
      <c r="A30" s="185" t="s">
        <v>270</v>
      </c>
      <c r="B30" s="182"/>
      <c r="C30" s="182"/>
      <c r="D30" s="194" t="s">
        <v>251</v>
      </c>
      <c r="E30" s="195">
        <f>SUM(D20:D29)</f>
        <v>0</v>
      </c>
      <c r="F30" s="196"/>
    </row>
    <row r="31" spans="1:6">
      <c r="A31" s="185" t="s">
        <v>271</v>
      </c>
      <c r="B31" s="182"/>
      <c r="C31" s="182"/>
      <c r="D31" s="200" t="s">
        <v>45</v>
      </c>
      <c r="E31" s="188">
        <v>0</v>
      </c>
      <c r="F31" s="180"/>
    </row>
    <row r="32" spans="1:6">
      <c r="A32" s="185" t="s">
        <v>272</v>
      </c>
      <c r="B32" s="182"/>
      <c r="C32" s="182"/>
      <c r="D32" s="200" t="s">
        <v>45</v>
      </c>
      <c r="E32" s="201">
        <f>IF((E6+E7+E11+E12+E18+E30+E31)&lt;(E40+E41+E45+E46+E47+E57),(E40+E41+E45+E46+E47+E57)-(E6+E7+E11+E12+E18+E30+E31),0)</f>
        <v>0</v>
      </c>
      <c r="F32" s="180"/>
    </row>
    <row r="33" spans="1:6" ht="21" customHeight="1" thickBot="1">
      <c r="A33" s="202" t="s">
        <v>273</v>
      </c>
      <c r="B33" s="203"/>
      <c r="C33" s="203"/>
      <c r="D33" s="204" t="s">
        <v>45</v>
      </c>
      <c r="E33" s="205">
        <f>SUM(E6:E32)</f>
        <v>0</v>
      </c>
      <c r="F33" s="196"/>
    </row>
    <row r="34" spans="1:6" ht="13.8" thickTop="1">
      <c r="A34" s="182"/>
      <c r="B34" s="182"/>
      <c r="C34" s="182"/>
      <c r="D34" s="184"/>
      <c r="E34" s="184"/>
      <c r="F34" s="180"/>
    </row>
    <row r="35" spans="1:6">
      <c r="A35" s="182"/>
      <c r="B35" s="182"/>
      <c r="C35" s="182"/>
      <c r="D35" s="184"/>
      <c r="E35" s="184"/>
      <c r="F35" s="180"/>
    </row>
    <row r="36" spans="1:6">
      <c r="A36" s="182"/>
      <c r="B36" s="182"/>
      <c r="C36" s="182"/>
      <c r="D36" s="184"/>
      <c r="E36" s="184"/>
      <c r="F36" s="180"/>
    </row>
    <row r="37" spans="1:6" ht="7.5" customHeight="1">
      <c r="A37" s="633"/>
      <c r="B37" s="182"/>
      <c r="C37" s="182"/>
      <c r="D37" s="633"/>
      <c r="E37" s="184"/>
      <c r="F37" s="180"/>
    </row>
    <row r="38" spans="1:6" ht="13.8" thickBot="1">
      <c r="A38" s="634" t="s">
        <v>805</v>
      </c>
      <c r="B38" s="206"/>
      <c r="C38" s="206"/>
      <c r="D38" s="207"/>
      <c r="E38" s="207"/>
      <c r="F38" s="180"/>
    </row>
    <row r="39" spans="1:6" ht="14.4" thickTop="1" thickBot="1">
      <c r="A39" s="763" t="s">
        <v>130</v>
      </c>
      <c r="B39" s="764"/>
      <c r="C39" s="764"/>
      <c r="D39" s="764"/>
      <c r="E39" s="765"/>
      <c r="F39" s="180"/>
    </row>
    <row r="40" spans="1:6" ht="13.8" thickTop="1">
      <c r="A40" s="185" t="s">
        <v>274</v>
      </c>
      <c r="B40" s="186"/>
      <c r="C40" s="186"/>
      <c r="D40" s="187" t="s">
        <v>45</v>
      </c>
      <c r="E40" s="208">
        <v>0</v>
      </c>
      <c r="F40" s="180"/>
    </row>
    <row r="41" spans="1:6">
      <c r="A41" s="185" t="s">
        <v>275</v>
      </c>
      <c r="B41" s="186"/>
      <c r="C41" s="186"/>
      <c r="D41" s="187" t="s">
        <v>45</v>
      </c>
      <c r="E41" s="208">
        <v>0</v>
      </c>
      <c r="F41" s="180"/>
    </row>
    <row r="42" spans="1:6">
      <c r="A42" s="185" t="s">
        <v>276</v>
      </c>
      <c r="B42" s="182"/>
      <c r="C42" s="182"/>
      <c r="D42" s="189"/>
      <c r="E42" s="193"/>
      <c r="F42" s="180"/>
    </row>
    <row r="43" spans="1:6">
      <c r="A43" s="191" t="s">
        <v>277</v>
      </c>
      <c r="B43" s="182"/>
      <c r="C43" s="182"/>
      <c r="D43" s="192">
        <v>0</v>
      </c>
      <c r="E43" s="193" t="s">
        <v>45</v>
      </c>
      <c r="F43" s="180"/>
    </row>
    <row r="44" spans="1:6">
      <c r="A44" s="191" t="s">
        <v>278</v>
      </c>
      <c r="B44" s="182"/>
      <c r="C44" s="182"/>
      <c r="D44" s="209">
        <v>0</v>
      </c>
      <c r="E44" s="193" t="s">
        <v>45</v>
      </c>
      <c r="F44" s="180"/>
    </row>
    <row r="45" spans="1:6">
      <c r="A45" s="185" t="s">
        <v>279</v>
      </c>
      <c r="B45" s="186"/>
      <c r="C45" s="186"/>
      <c r="D45" s="210" t="s">
        <v>234</v>
      </c>
      <c r="E45" s="211">
        <f>SUM(D43:D44)</f>
        <v>0</v>
      </c>
      <c r="F45" s="196"/>
    </row>
    <row r="46" spans="1:6">
      <c r="A46" s="185" t="s">
        <v>280</v>
      </c>
      <c r="B46" s="185"/>
      <c r="C46" s="186"/>
      <c r="D46" s="187" t="s">
        <v>45</v>
      </c>
      <c r="E46" s="208">
        <v>0</v>
      </c>
      <c r="F46" s="196"/>
    </row>
    <row r="47" spans="1:6" ht="24" customHeight="1">
      <c r="A47" s="766" t="s">
        <v>281</v>
      </c>
      <c r="B47" s="767"/>
      <c r="C47" s="768"/>
      <c r="D47" s="187"/>
      <c r="E47" s="208">
        <v>0</v>
      </c>
      <c r="F47" s="180"/>
    </row>
    <row r="48" spans="1:6">
      <c r="A48" s="185" t="s">
        <v>282</v>
      </c>
      <c r="B48" s="212"/>
      <c r="C48" s="182"/>
      <c r="D48" s="189"/>
      <c r="E48" s="193"/>
      <c r="F48" s="180"/>
    </row>
    <row r="49" spans="1:6">
      <c r="A49" s="191" t="s">
        <v>283</v>
      </c>
      <c r="B49" s="182"/>
      <c r="C49" s="182"/>
      <c r="D49" s="192">
        <v>0</v>
      </c>
      <c r="E49" s="193" t="s">
        <v>45</v>
      </c>
      <c r="F49" s="180"/>
    </row>
    <row r="50" spans="1:6">
      <c r="A50" s="191" t="s">
        <v>284</v>
      </c>
      <c r="B50" s="182"/>
      <c r="C50" s="182"/>
      <c r="D50" s="189"/>
      <c r="E50" s="193"/>
      <c r="F50" s="180"/>
    </row>
    <row r="51" spans="1:6">
      <c r="A51" s="191" t="s">
        <v>285</v>
      </c>
      <c r="B51" s="182"/>
      <c r="C51" s="183">
        <v>0</v>
      </c>
      <c r="D51" s="189"/>
      <c r="E51" s="193"/>
      <c r="F51" s="180"/>
    </row>
    <row r="52" spans="1:6">
      <c r="A52" s="191" t="s">
        <v>286</v>
      </c>
      <c r="B52" s="182"/>
      <c r="C52" s="198">
        <v>0</v>
      </c>
      <c r="D52" s="189" t="s">
        <v>45</v>
      </c>
      <c r="E52" s="193"/>
      <c r="F52" s="180"/>
    </row>
    <row r="53" spans="1:6">
      <c r="A53" s="191" t="s">
        <v>287</v>
      </c>
      <c r="B53" s="182"/>
      <c r="C53" s="199" t="s">
        <v>234</v>
      </c>
      <c r="D53" s="189">
        <f>SUM(C51:C52)</f>
        <v>0</v>
      </c>
      <c r="E53" s="193" t="s">
        <v>45</v>
      </c>
      <c r="F53" s="196"/>
    </row>
    <row r="54" spans="1:6">
      <c r="A54" s="191" t="s">
        <v>288</v>
      </c>
      <c r="B54" s="182"/>
      <c r="C54" s="182"/>
      <c r="D54" s="192">
        <v>0</v>
      </c>
      <c r="E54" s="193"/>
      <c r="F54" s="180"/>
    </row>
    <row r="55" spans="1:6">
      <c r="A55" s="191" t="s">
        <v>289</v>
      </c>
      <c r="B55" s="182"/>
      <c r="C55" s="182"/>
      <c r="D55" s="192">
        <v>0</v>
      </c>
      <c r="E55" s="193"/>
      <c r="F55" s="180"/>
    </row>
    <row r="56" spans="1:6">
      <c r="A56" s="191" t="s">
        <v>290</v>
      </c>
      <c r="B56" s="182"/>
      <c r="C56" s="182"/>
      <c r="D56" s="209">
        <v>0</v>
      </c>
      <c r="E56" s="193" t="s">
        <v>45</v>
      </c>
      <c r="F56" s="180"/>
    </row>
    <row r="57" spans="1:6">
      <c r="A57" s="185" t="s">
        <v>291</v>
      </c>
      <c r="B57" s="182"/>
      <c r="C57" s="182"/>
      <c r="D57" s="210" t="s">
        <v>234</v>
      </c>
      <c r="E57" s="211">
        <f>SUM(D46:D56)</f>
        <v>0</v>
      </c>
      <c r="F57" s="196"/>
    </row>
    <row r="58" spans="1:6">
      <c r="A58" s="185" t="s">
        <v>292</v>
      </c>
      <c r="B58" s="186"/>
      <c r="C58" s="186"/>
      <c r="D58" s="187" t="s">
        <v>45</v>
      </c>
      <c r="E58" s="213">
        <f>IF((E6+E7+E11+E12+E18+E30+E31)&gt;(E40+E41+E45+E46+E47+E57),(E6+E7+E11+E12+E18+E30+E31)-(E40+E41+E45+E46+E47+E57),0)</f>
        <v>0</v>
      </c>
      <c r="F58" s="196"/>
    </row>
    <row r="59" spans="1:6" ht="21" customHeight="1" thickBot="1">
      <c r="A59" s="202" t="s">
        <v>293</v>
      </c>
      <c r="B59" s="203"/>
      <c r="C59" s="203"/>
      <c r="D59" s="214" t="s">
        <v>45</v>
      </c>
      <c r="E59" s="215">
        <f>SUM(E40:E58)</f>
        <v>0</v>
      </c>
      <c r="F59" s="196"/>
    </row>
    <row r="60" spans="1:6" ht="13.8" thickTop="1">
      <c r="A60" s="182"/>
      <c r="B60" s="182"/>
      <c r="C60" s="182"/>
      <c r="D60" s="184"/>
      <c r="E60" s="184"/>
    </row>
  </sheetData>
  <mergeCells count="4">
    <mergeCell ref="B1:E1"/>
    <mergeCell ref="A5:E5"/>
    <mergeCell ref="A39:E39"/>
    <mergeCell ref="A47:C47"/>
  </mergeCells>
  <conditionalFormatting sqref="F6:F59">
    <cfRule type="cellIs" dxfId="1" priority="1" stopIfTrue="1" operator="notEqual">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94" zoomScaleNormal="94" workbookViewId="0">
      <selection activeCell="G10" sqref="G10"/>
    </sheetView>
  </sheetViews>
  <sheetFormatPr baseColWidth="10" defaultColWidth="10.88671875" defaultRowHeight="14.4"/>
  <cols>
    <col min="1" max="1" width="34" customWidth="1"/>
    <col min="2" max="2" width="11.33203125" customWidth="1"/>
    <col min="3" max="3" width="14.77734375" style="124" customWidth="1"/>
    <col min="4" max="4" width="33" customWidth="1"/>
    <col min="5" max="5" width="9.88671875" customWidth="1"/>
    <col min="6" max="6" width="14.44140625" style="124" customWidth="1"/>
    <col min="257" max="257" width="34" customWidth="1"/>
    <col min="258" max="258" width="11.33203125" customWidth="1"/>
    <col min="259" max="259" width="14.77734375" customWidth="1"/>
    <col min="260" max="260" width="33" customWidth="1"/>
    <col min="261" max="261" width="9.88671875" customWidth="1"/>
    <col min="262" max="262" width="14.44140625" customWidth="1"/>
    <col min="513" max="513" width="34" customWidth="1"/>
    <col min="514" max="514" width="11.33203125" customWidth="1"/>
    <col min="515" max="515" width="14.77734375" customWidth="1"/>
    <col min="516" max="516" width="33" customWidth="1"/>
    <col min="517" max="517" width="9.88671875" customWidth="1"/>
    <col min="518" max="518" width="14.44140625" customWidth="1"/>
    <col min="769" max="769" width="34" customWidth="1"/>
    <col min="770" max="770" width="11.33203125" customWidth="1"/>
    <col min="771" max="771" width="14.77734375" customWidth="1"/>
    <col min="772" max="772" width="33" customWidth="1"/>
    <col min="773" max="773" width="9.88671875" customWidth="1"/>
    <col min="774" max="774" width="14.44140625" customWidth="1"/>
    <col min="1025" max="1025" width="34" customWidth="1"/>
    <col min="1026" max="1026" width="11.33203125" customWidth="1"/>
    <col min="1027" max="1027" width="14.77734375" customWidth="1"/>
    <col min="1028" max="1028" width="33" customWidth="1"/>
    <col min="1029" max="1029" width="9.88671875" customWidth="1"/>
    <col min="1030" max="1030" width="14.44140625" customWidth="1"/>
    <col min="1281" max="1281" width="34" customWidth="1"/>
    <col min="1282" max="1282" width="11.33203125" customWidth="1"/>
    <col min="1283" max="1283" width="14.77734375" customWidth="1"/>
    <col min="1284" max="1284" width="33" customWidth="1"/>
    <col min="1285" max="1285" width="9.88671875" customWidth="1"/>
    <col min="1286" max="1286" width="14.44140625" customWidth="1"/>
    <col min="1537" max="1537" width="34" customWidth="1"/>
    <col min="1538" max="1538" width="11.33203125" customWidth="1"/>
    <col min="1539" max="1539" width="14.77734375" customWidth="1"/>
    <col min="1540" max="1540" width="33" customWidth="1"/>
    <col min="1541" max="1541" width="9.88671875" customWidth="1"/>
    <col min="1542" max="1542" width="14.44140625" customWidth="1"/>
    <col min="1793" max="1793" width="34" customWidth="1"/>
    <col min="1794" max="1794" width="11.33203125" customWidth="1"/>
    <col min="1795" max="1795" width="14.77734375" customWidth="1"/>
    <col min="1796" max="1796" width="33" customWidth="1"/>
    <col min="1797" max="1797" width="9.88671875" customWidth="1"/>
    <col min="1798" max="1798" width="14.44140625" customWidth="1"/>
    <col min="2049" max="2049" width="34" customWidth="1"/>
    <col min="2050" max="2050" width="11.33203125" customWidth="1"/>
    <col min="2051" max="2051" width="14.77734375" customWidth="1"/>
    <col min="2052" max="2052" width="33" customWidth="1"/>
    <col min="2053" max="2053" width="9.88671875" customWidth="1"/>
    <col min="2054" max="2054" width="14.44140625" customWidth="1"/>
    <col min="2305" max="2305" width="34" customWidth="1"/>
    <col min="2306" max="2306" width="11.33203125" customWidth="1"/>
    <col min="2307" max="2307" width="14.77734375" customWidth="1"/>
    <col min="2308" max="2308" width="33" customWidth="1"/>
    <col min="2309" max="2309" width="9.88671875" customWidth="1"/>
    <col min="2310" max="2310" width="14.44140625" customWidth="1"/>
    <col min="2561" max="2561" width="34" customWidth="1"/>
    <col min="2562" max="2562" width="11.33203125" customWidth="1"/>
    <col min="2563" max="2563" width="14.77734375" customWidth="1"/>
    <col min="2564" max="2564" width="33" customWidth="1"/>
    <col min="2565" max="2565" width="9.88671875" customWidth="1"/>
    <col min="2566" max="2566" width="14.44140625" customWidth="1"/>
    <col min="2817" max="2817" width="34" customWidth="1"/>
    <col min="2818" max="2818" width="11.33203125" customWidth="1"/>
    <col min="2819" max="2819" width="14.77734375" customWidth="1"/>
    <col min="2820" max="2820" width="33" customWidth="1"/>
    <col min="2821" max="2821" width="9.88671875" customWidth="1"/>
    <col min="2822" max="2822" width="14.44140625" customWidth="1"/>
    <col min="3073" max="3073" width="34" customWidth="1"/>
    <col min="3074" max="3074" width="11.33203125" customWidth="1"/>
    <col min="3075" max="3075" width="14.77734375" customWidth="1"/>
    <col min="3076" max="3076" width="33" customWidth="1"/>
    <col min="3077" max="3077" width="9.88671875" customWidth="1"/>
    <col min="3078" max="3078" width="14.44140625" customWidth="1"/>
    <col min="3329" max="3329" width="34" customWidth="1"/>
    <col min="3330" max="3330" width="11.33203125" customWidth="1"/>
    <col min="3331" max="3331" width="14.77734375" customWidth="1"/>
    <col min="3332" max="3332" width="33" customWidth="1"/>
    <col min="3333" max="3333" width="9.88671875" customWidth="1"/>
    <col min="3334" max="3334" width="14.44140625" customWidth="1"/>
    <col min="3585" max="3585" width="34" customWidth="1"/>
    <col min="3586" max="3586" width="11.33203125" customWidth="1"/>
    <col min="3587" max="3587" width="14.77734375" customWidth="1"/>
    <col min="3588" max="3588" width="33" customWidth="1"/>
    <col min="3589" max="3589" width="9.88671875" customWidth="1"/>
    <col min="3590" max="3590" width="14.44140625" customWidth="1"/>
    <col min="3841" max="3841" width="34" customWidth="1"/>
    <col min="3842" max="3842" width="11.33203125" customWidth="1"/>
    <col min="3843" max="3843" width="14.77734375" customWidth="1"/>
    <col min="3844" max="3844" width="33" customWidth="1"/>
    <col min="3845" max="3845" width="9.88671875" customWidth="1"/>
    <col min="3846" max="3846" width="14.44140625" customWidth="1"/>
    <col min="4097" max="4097" width="34" customWidth="1"/>
    <col min="4098" max="4098" width="11.33203125" customWidth="1"/>
    <col min="4099" max="4099" width="14.77734375" customWidth="1"/>
    <col min="4100" max="4100" width="33" customWidth="1"/>
    <col min="4101" max="4101" width="9.88671875" customWidth="1"/>
    <col min="4102" max="4102" width="14.44140625" customWidth="1"/>
    <col min="4353" max="4353" width="34" customWidth="1"/>
    <col min="4354" max="4354" width="11.33203125" customWidth="1"/>
    <col min="4355" max="4355" width="14.77734375" customWidth="1"/>
    <col min="4356" max="4356" width="33" customWidth="1"/>
    <col min="4357" max="4357" width="9.88671875" customWidth="1"/>
    <col min="4358" max="4358" width="14.44140625" customWidth="1"/>
    <col min="4609" max="4609" width="34" customWidth="1"/>
    <col min="4610" max="4610" width="11.33203125" customWidth="1"/>
    <col min="4611" max="4611" width="14.77734375" customWidth="1"/>
    <col min="4612" max="4612" width="33" customWidth="1"/>
    <col min="4613" max="4613" width="9.88671875" customWidth="1"/>
    <col min="4614" max="4614" width="14.44140625" customWidth="1"/>
    <col min="4865" max="4865" width="34" customWidth="1"/>
    <col min="4866" max="4866" width="11.33203125" customWidth="1"/>
    <col min="4867" max="4867" width="14.77734375" customWidth="1"/>
    <col min="4868" max="4868" width="33" customWidth="1"/>
    <col min="4869" max="4869" width="9.88671875" customWidth="1"/>
    <col min="4870" max="4870" width="14.44140625" customWidth="1"/>
    <col min="5121" max="5121" width="34" customWidth="1"/>
    <col min="5122" max="5122" width="11.33203125" customWidth="1"/>
    <col min="5123" max="5123" width="14.77734375" customWidth="1"/>
    <col min="5124" max="5124" width="33" customWidth="1"/>
    <col min="5125" max="5125" width="9.88671875" customWidth="1"/>
    <col min="5126" max="5126" width="14.44140625" customWidth="1"/>
    <col min="5377" max="5377" width="34" customWidth="1"/>
    <col min="5378" max="5378" width="11.33203125" customWidth="1"/>
    <col min="5379" max="5379" width="14.77734375" customWidth="1"/>
    <col min="5380" max="5380" width="33" customWidth="1"/>
    <col min="5381" max="5381" width="9.88671875" customWidth="1"/>
    <col min="5382" max="5382" width="14.44140625" customWidth="1"/>
    <col min="5633" max="5633" width="34" customWidth="1"/>
    <col min="5634" max="5634" width="11.33203125" customWidth="1"/>
    <col min="5635" max="5635" width="14.77734375" customWidth="1"/>
    <col min="5636" max="5636" width="33" customWidth="1"/>
    <col min="5637" max="5637" width="9.88671875" customWidth="1"/>
    <col min="5638" max="5638" width="14.44140625" customWidth="1"/>
    <col min="5889" max="5889" width="34" customWidth="1"/>
    <col min="5890" max="5890" width="11.33203125" customWidth="1"/>
    <col min="5891" max="5891" width="14.77734375" customWidth="1"/>
    <col min="5892" max="5892" width="33" customWidth="1"/>
    <col min="5893" max="5893" width="9.88671875" customWidth="1"/>
    <col min="5894" max="5894" width="14.44140625" customWidth="1"/>
    <col min="6145" max="6145" width="34" customWidth="1"/>
    <col min="6146" max="6146" width="11.33203125" customWidth="1"/>
    <col min="6147" max="6147" width="14.77734375" customWidth="1"/>
    <col min="6148" max="6148" width="33" customWidth="1"/>
    <col min="6149" max="6149" width="9.88671875" customWidth="1"/>
    <col min="6150" max="6150" width="14.44140625" customWidth="1"/>
    <col min="6401" max="6401" width="34" customWidth="1"/>
    <col min="6402" max="6402" width="11.33203125" customWidth="1"/>
    <col min="6403" max="6403" width="14.77734375" customWidth="1"/>
    <col min="6404" max="6404" width="33" customWidth="1"/>
    <col min="6405" max="6405" width="9.88671875" customWidth="1"/>
    <col min="6406" max="6406" width="14.44140625" customWidth="1"/>
    <col min="6657" max="6657" width="34" customWidth="1"/>
    <col min="6658" max="6658" width="11.33203125" customWidth="1"/>
    <col min="6659" max="6659" width="14.77734375" customWidth="1"/>
    <col min="6660" max="6660" width="33" customWidth="1"/>
    <col min="6661" max="6661" width="9.88671875" customWidth="1"/>
    <col min="6662" max="6662" width="14.44140625" customWidth="1"/>
    <col min="6913" max="6913" width="34" customWidth="1"/>
    <col min="6914" max="6914" width="11.33203125" customWidth="1"/>
    <col min="6915" max="6915" width="14.77734375" customWidth="1"/>
    <col min="6916" max="6916" width="33" customWidth="1"/>
    <col min="6917" max="6917" width="9.88671875" customWidth="1"/>
    <col min="6918" max="6918" width="14.44140625" customWidth="1"/>
    <col min="7169" max="7169" width="34" customWidth="1"/>
    <col min="7170" max="7170" width="11.33203125" customWidth="1"/>
    <col min="7171" max="7171" width="14.77734375" customWidth="1"/>
    <col min="7172" max="7172" width="33" customWidth="1"/>
    <col min="7173" max="7173" width="9.88671875" customWidth="1"/>
    <col min="7174" max="7174" width="14.44140625" customWidth="1"/>
    <col min="7425" max="7425" width="34" customWidth="1"/>
    <col min="7426" max="7426" width="11.33203125" customWidth="1"/>
    <col min="7427" max="7427" width="14.77734375" customWidth="1"/>
    <col min="7428" max="7428" width="33" customWidth="1"/>
    <col min="7429" max="7429" width="9.88671875" customWidth="1"/>
    <col min="7430" max="7430" width="14.44140625" customWidth="1"/>
    <col min="7681" max="7681" width="34" customWidth="1"/>
    <col min="7682" max="7682" width="11.33203125" customWidth="1"/>
    <col min="7683" max="7683" width="14.77734375" customWidth="1"/>
    <col min="7684" max="7684" width="33" customWidth="1"/>
    <col min="7685" max="7685" width="9.88671875" customWidth="1"/>
    <col min="7686" max="7686" width="14.44140625" customWidth="1"/>
    <col min="7937" max="7937" width="34" customWidth="1"/>
    <col min="7938" max="7938" width="11.33203125" customWidth="1"/>
    <col min="7939" max="7939" width="14.77734375" customWidth="1"/>
    <col min="7940" max="7940" width="33" customWidth="1"/>
    <col min="7941" max="7941" width="9.88671875" customWidth="1"/>
    <col min="7942" max="7942" width="14.44140625" customWidth="1"/>
    <col min="8193" max="8193" width="34" customWidth="1"/>
    <col min="8194" max="8194" width="11.33203125" customWidth="1"/>
    <col min="8195" max="8195" width="14.77734375" customWidth="1"/>
    <col min="8196" max="8196" width="33" customWidth="1"/>
    <col min="8197" max="8197" width="9.88671875" customWidth="1"/>
    <col min="8198" max="8198" width="14.44140625" customWidth="1"/>
    <col min="8449" max="8449" width="34" customWidth="1"/>
    <col min="8450" max="8450" width="11.33203125" customWidth="1"/>
    <col min="8451" max="8451" width="14.77734375" customWidth="1"/>
    <col min="8452" max="8452" width="33" customWidth="1"/>
    <col min="8453" max="8453" width="9.88671875" customWidth="1"/>
    <col min="8454" max="8454" width="14.44140625" customWidth="1"/>
    <col min="8705" max="8705" width="34" customWidth="1"/>
    <col min="8706" max="8706" width="11.33203125" customWidth="1"/>
    <col min="8707" max="8707" width="14.77734375" customWidth="1"/>
    <col min="8708" max="8708" width="33" customWidth="1"/>
    <col min="8709" max="8709" width="9.88671875" customWidth="1"/>
    <col min="8710" max="8710" width="14.44140625" customWidth="1"/>
    <col min="8961" max="8961" width="34" customWidth="1"/>
    <col min="8962" max="8962" width="11.33203125" customWidth="1"/>
    <col min="8963" max="8963" width="14.77734375" customWidth="1"/>
    <col min="8964" max="8964" width="33" customWidth="1"/>
    <col min="8965" max="8965" width="9.88671875" customWidth="1"/>
    <col min="8966" max="8966" width="14.44140625" customWidth="1"/>
    <col min="9217" max="9217" width="34" customWidth="1"/>
    <col min="9218" max="9218" width="11.33203125" customWidth="1"/>
    <col min="9219" max="9219" width="14.77734375" customWidth="1"/>
    <col min="9220" max="9220" width="33" customWidth="1"/>
    <col min="9221" max="9221" width="9.88671875" customWidth="1"/>
    <col min="9222" max="9222" width="14.44140625" customWidth="1"/>
    <col min="9473" max="9473" width="34" customWidth="1"/>
    <col min="9474" max="9474" width="11.33203125" customWidth="1"/>
    <col min="9475" max="9475" width="14.77734375" customWidth="1"/>
    <col min="9476" max="9476" width="33" customWidth="1"/>
    <col min="9477" max="9477" width="9.88671875" customWidth="1"/>
    <col min="9478" max="9478" width="14.44140625" customWidth="1"/>
    <col min="9729" max="9729" width="34" customWidth="1"/>
    <col min="9730" max="9730" width="11.33203125" customWidth="1"/>
    <col min="9731" max="9731" width="14.77734375" customWidth="1"/>
    <col min="9732" max="9732" width="33" customWidth="1"/>
    <col min="9733" max="9733" width="9.88671875" customWidth="1"/>
    <col min="9734" max="9734" width="14.44140625" customWidth="1"/>
    <col min="9985" max="9985" width="34" customWidth="1"/>
    <col min="9986" max="9986" width="11.33203125" customWidth="1"/>
    <col min="9987" max="9987" width="14.77734375" customWidth="1"/>
    <col min="9988" max="9988" width="33" customWidth="1"/>
    <col min="9989" max="9989" width="9.88671875" customWidth="1"/>
    <col min="9990" max="9990" width="14.44140625" customWidth="1"/>
    <col min="10241" max="10241" width="34" customWidth="1"/>
    <col min="10242" max="10242" width="11.33203125" customWidth="1"/>
    <col min="10243" max="10243" width="14.77734375" customWidth="1"/>
    <col min="10244" max="10244" width="33" customWidth="1"/>
    <col min="10245" max="10245" width="9.88671875" customWidth="1"/>
    <col min="10246" max="10246" width="14.44140625" customWidth="1"/>
    <col min="10497" max="10497" width="34" customWidth="1"/>
    <col min="10498" max="10498" width="11.33203125" customWidth="1"/>
    <col min="10499" max="10499" width="14.77734375" customWidth="1"/>
    <col min="10500" max="10500" width="33" customWidth="1"/>
    <col min="10501" max="10501" width="9.88671875" customWidth="1"/>
    <col min="10502" max="10502" width="14.44140625" customWidth="1"/>
    <col min="10753" max="10753" width="34" customWidth="1"/>
    <col min="10754" max="10754" width="11.33203125" customWidth="1"/>
    <col min="10755" max="10755" width="14.77734375" customWidth="1"/>
    <col min="10756" max="10756" width="33" customWidth="1"/>
    <col min="10757" max="10757" width="9.88671875" customWidth="1"/>
    <col min="10758" max="10758" width="14.44140625" customWidth="1"/>
    <col min="11009" max="11009" width="34" customWidth="1"/>
    <col min="11010" max="11010" width="11.33203125" customWidth="1"/>
    <col min="11011" max="11011" width="14.77734375" customWidth="1"/>
    <col min="11012" max="11012" width="33" customWidth="1"/>
    <col min="11013" max="11013" width="9.88671875" customWidth="1"/>
    <col min="11014" max="11014" width="14.44140625" customWidth="1"/>
    <col min="11265" max="11265" width="34" customWidth="1"/>
    <col min="11266" max="11266" width="11.33203125" customWidth="1"/>
    <col min="11267" max="11267" width="14.77734375" customWidth="1"/>
    <col min="11268" max="11268" width="33" customWidth="1"/>
    <col min="11269" max="11269" width="9.88671875" customWidth="1"/>
    <col min="11270" max="11270" width="14.44140625" customWidth="1"/>
    <col min="11521" max="11521" width="34" customWidth="1"/>
    <col min="11522" max="11522" width="11.33203125" customWidth="1"/>
    <col min="11523" max="11523" width="14.77734375" customWidth="1"/>
    <col min="11524" max="11524" width="33" customWidth="1"/>
    <col min="11525" max="11525" width="9.88671875" customWidth="1"/>
    <col min="11526" max="11526" width="14.44140625" customWidth="1"/>
    <col min="11777" max="11777" width="34" customWidth="1"/>
    <col min="11778" max="11778" width="11.33203125" customWidth="1"/>
    <col min="11779" max="11779" width="14.77734375" customWidth="1"/>
    <col min="11780" max="11780" width="33" customWidth="1"/>
    <col min="11781" max="11781" width="9.88671875" customWidth="1"/>
    <col min="11782" max="11782" width="14.44140625" customWidth="1"/>
    <col min="12033" max="12033" width="34" customWidth="1"/>
    <col min="12034" max="12034" width="11.33203125" customWidth="1"/>
    <col min="12035" max="12035" width="14.77734375" customWidth="1"/>
    <col min="12036" max="12036" width="33" customWidth="1"/>
    <col min="12037" max="12037" width="9.88671875" customWidth="1"/>
    <col min="12038" max="12038" width="14.44140625" customWidth="1"/>
    <col min="12289" max="12289" width="34" customWidth="1"/>
    <col min="12290" max="12290" width="11.33203125" customWidth="1"/>
    <col min="12291" max="12291" width="14.77734375" customWidth="1"/>
    <col min="12292" max="12292" width="33" customWidth="1"/>
    <col min="12293" max="12293" width="9.88671875" customWidth="1"/>
    <col min="12294" max="12294" width="14.44140625" customWidth="1"/>
    <col min="12545" max="12545" width="34" customWidth="1"/>
    <col min="12546" max="12546" width="11.33203125" customWidth="1"/>
    <col min="12547" max="12547" width="14.77734375" customWidth="1"/>
    <col min="12548" max="12548" width="33" customWidth="1"/>
    <col min="12549" max="12549" width="9.88671875" customWidth="1"/>
    <col min="12550" max="12550" width="14.44140625" customWidth="1"/>
    <col min="12801" max="12801" width="34" customWidth="1"/>
    <col min="12802" max="12802" width="11.33203125" customWidth="1"/>
    <col min="12803" max="12803" width="14.77734375" customWidth="1"/>
    <col min="12804" max="12804" width="33" customWidth="1"/>
    <col min="12805" max="12805" width="9.88671875" customWidth="1"/>
    <col min="12806" max="12806" width="14.44140625" customWidth="1"/>
    <col min="13057" max="13057" width="34" customWidth="1"/>
    <col min="13058" max="13058" width="11.33203125" customWidth="1"/>
    <col min="13059" max="13059" width="14.77734375" customWidth="1"/>
    <col min="13060" max="13060" width="33" customWidth="1"/>
    <col min="13061" max="13061" width="9.88671875" customWidth="1"/>
    <col min="13062" max="13062" width="14.44140625" customWidth="1"/>
    <col min="13313" max="13313" width="34" customWidth="1"/>
    <col min="13314" max="13314" width="11.33203125" customWidth="1"/>
    <col min="13315" max="13315" width="14.77734375" customWidth="1"/>
    <col min="13316" max="13316" width="33" customWidth="1"/>
    <col min="13317" max="13317" width="9.88671875" customWidth="1"/>
    <col min="13318" max="13318" width="14.44140625" customWidth="1"/>
    <col min="13569" max="13569" width="34" customWidth="1"/>
    <col min="13570" max="13570" width="11.33203125" customWidth="1"/>
    <col min="13571" max="13571" width="14.77734375" customWidth="1"/>
    <col min="13572" max="13572" width="33" customWidth="1"/>
    <col min="13573" max="13573" width="9.88671875" customWidth="1"/>
    <col min="13574" max="13574" width="14.44140625" customWidth="1"/>
    <col min="13825" max="13825" width="34" customWidth="1"/>
    <col min="13826" max="13826" width="11.33203125" customWidth="1"/>
    <col min="13827" max="13827" width="14.77734375" customWidth="1"/>
    <col min="13828" max="13828" width="33" customWidth="1"/>
    <col min="13829" max="13829" width="9.88671875" customWidth="1"/>
    <col min="13830" max="13830" width="14.44140625" customWidth="1"/>
    <col min="14081" max="14081" width="34" customWidth="1"/>
    <col min="14082" max="14082" width="11.33203125" customWidth="1"/>
    <col min="14083" max="14083" width="14.77734375" customWidth="1"/>
    <col min="14084" max="14084" width="33" customWidth="1"/>
    <col min="14085" max="14085" width="9.88671875" customWidth="1"/>
    <col min="14086" max="14086" width="14.44140625" customWidth="1"/>
    <col min="14337" max="14337" width="34" customWidth="1"/>
    <col min="14338" max="14338" width="11.33203125" customWidth="1"/>
    <col min="14339" max="14339" width="14.77734375" customWidth="1"/>
    <col min="14340" max="14340" width="33" customWidth="1"/>
    <col min="14341" max="14341" width="9.88671875" customWidth="1"/>
    <col min="14342" max="14342" width="14.44140625" customWidth="1"/>
    <col min="14593" max="14593" width="34" customWidth="1"/>
    <col min="14594" max="14594" width="11.33203125" customWidth="1"/>
    <col min="14595" max="14595" width="14.77734375" customWidth="1"/>
    <col min="14596" max="14596" width="33" customWidth="1"/>
    <col min="14597" max="14597" width="9.88671875" customWidth="1"/>
    <col min="14598" max="14598" width="14.44140625" customWidth="1"/>
    <col min="14849" max="14849" width="34" customWidth="1"/>
    <col min="14850" max="14850" width="11.33203125" customWidth="1"/>
    <col min="14851" max="14851" width="14.77734375" customWidth="1"/>
    <col min="14852" max="14852" width="33" customWidth="1"/>
    <col min="14853" max="14853" width="9.88671875" customWidth="1"/>
    <col min="14854" max="14854" width="14.44140625" customWidth="1"/>
    <col min="15105" max="15105" width="34" customWidth="1"/>
    <col min="15106" max="15106" width="11.33203125" customWidth="1"/>
    <col min="15107" max="15107" width="14.77734375" customWidth="1"/>
    <col min="15108" max="15108" width="33" customWidth="1"/>
    <col min="15109" max="15109" width="9.88671875" customWidth="1"/>
    <col min="15110" max="15110" width="14.44140625" customWidth="1"/>
    <col min="15361" max="15361" width="34" customWidth="1"/>
    <col min="15362" max="15362" width="11.33203125" customWidth="1"/>
    <col min="15363" max="15363" width="14.77734375" customWidth="1"/>
    <col min="15364" max="15364" width="33" customWidth="1"/>
    <col min="15365" max="15365" width="9.88671875" customWidth="1"/>
    <col min="15366" max="15366" width="14.44140625" customWidth="1"/>
    <col min="15617" max="15617" width="34" customWidth="1"/>
    <col min="15618" max="15618" width="11.33203125" customWidth="1"/>
    <col min="15619" max="15619" width="14.77734375" customWidth="1"/>
    <col min="15620" max="15620" width="33" customWidth="1"/>
    <col min="15621" max="15621" width="9.88671875" customWidth="1"/>
    <col min="15622" max="15622" width="14.44140625" customWidth="1"/>
    <col min="15873" max="15873" width="34" customWidth="1"/>
    <col min="15874" max="15874" width="11.33203125" customWidth="1"/>
    <col min="15875" max="15875" width="14.77734375" customWidth="1"/>
    <col min="15876" max="15876" width="33" customWidth="1"/>
    <col min="15877" max="15877" width="9.88671875" customWidth="1"/>
    <col min="15878" max="15878" width="14.44140625" customWidth="1"/>
    <col min="16129" max="16129" width="34" customWidth="1"/>
    <col min="16130" max="16130" width="11.33203125" customWidth="1"/>
    <col min="16131" max="16131" width="14.77734375" customWidth="1"/>
    <col min="16132" max="16132" width="33" customWidth="1"/>
    <col min="16133" max="16133" width="9.88671875" customWidth="1"/>
    <col min="16134" max="16134" width="14.44140625" customWidth="1"/>
  </cols>
  <sheetData>
    <row r="1" spans="1:7">
      <c r="A1" s="145" t="s">
        <v>294</v>
      </c>
      <c r="B1" s="769" t="s">
        <v>806</v>
      </c>
      <c r="C1" s="769"/>
      <c r="D1" s="769"/>
      <c r="E1" s="769"/>
      <c r="F1" s="769"/>
      <c r="G1" s="636"/>
    </row>
    <row r="2" spans="1:7">
      <c r="A2" s="145" t="s">
        <v>295</v>
      </c>
      <c r="B2" s="217" t="s">
        <v>194</v>
      </c>
      <c r="C2" s="637"/>
      <c r="D2" s="218" t="s">
        <v>128</v>
      </c>
      <c r="E2" s="126" t="s">
        <v>225</v>
      </c>
    </row>
    <row r="3" spans="1:7" ht="15" thickBot="1">
      <c r="A3" s="146" t="s">
        <v>807</v>
      </c>
      <c r="B3" s="146"/>
      <c r="C3" s="219"/>
      <c r="D3" s="146"/>
      <c r="E3" s="146"/>
    </row>
    <row r="4" spans="1:7" ht="15" thickTop="1">
      <c r="A4" s="683" t="s">
        <v>132</v>
      </c>
      <c r="B4" s="684"/>
      <c r="C4" s="684"/>
      <c r="D4" s="683" t="s">
        <v>130</v>
      </c>
      <c r="E4" s="684"/>
      <c r="F4" s="685"/>
    </row>
    <row r="5" spans="1:7">
      <c r="A5" s="220" t="s">
        <v>296</v>
      </c>
      <c r="B5" s="133"/>
      <c r="C5" s="221">
        <v>0</v>
      </c>
      <c r="D5" s="220" t="s">
        <v>297</v>
      </c>
      <c r="E5" s="133"/>
      <c r="F5" s="222">
        <v>0</v>
      </c>
    </row>
    <row r="6" spans="1:7">
      <c r="A6" s="220" t="s">
        <v>298</v>
      </c>
      <c r="B6" s="133"/>
      <c r="C6" s="167">
        <v>0</v>
      </c>
      <c r="D6" s="220" t="s">
        <v>299</v>
      </c>
      <c r="E6" s="133"/>
      <c r="F6" s="167">
        <v>0</v>
      </c>
    </row>
    <row r="7" spans="1:7">
      <c r="A7" s="220" t="s">
        <v>300</v>
      </c>
      <c r="B7" s="133"/>
      <c r="C7" s="167">
        <v>0</v>
      </c>
      <c r="D7" s="220" t="s">
        <v>301</v>
      </c>
      <c r="E7" s="133"/>
      <c r="F7" s="167">
        <v>0</v>
      </c>
    </row>
    <row r="8" spans="1:7">
      <c r="A8" s="220" t="s">
        <v>302</v>
      </c>
      <c r="B8" s="133"/>
      <c r="C8" s="167">
        <v>0</v>
      </c>
      <c r="D8" s="220" t="s">
        <v>303</v>
      </c>
      <c r="E8" s="133"/>
      <c r="F8" s="223">
        <f>IF((C5+C6+C7+C8+C9+C10+C11)&gt;(F5+F6+F7),(C5+C6+C7+C8+C9+C10+C11)-(F5+F6+F7),0)</f>
        <v>0</v>
      </c>
    </row>
    <row r="9" spans="1:7">
      <c r="A9" s="770" t="s">
        <v>304</v>
      </c>
      <c r="B9" s="771"/>
      <c r="C9" s="167">
        <v>0</v>
      </c>
      <c r="D9" s="220" t="s">
        <v>45</v>
      </c>
      <c r="E9" s="133"/>
      <c r="F9" s="224"/>
    </row>
    <row r="10" spans="1:7">
      <c r="A10" s="220" t="s">
        <v>305</v>
      </c>
      <c r="B10" s="133"/>
      <c r="C10" s="167">
        <v>0</v>
      </c>
      <c r="D10" s="220" t="s">
        <v>45</v>
      </c>
      <c r="E10" s="133"/>
      <c r="F10" s="224"/>
    </row>
    <row r="11" spans="1:7">
      <c r="A11" s="220" t="s">
        <v>306</v>
      </c>
      <c r="B11" s="133"/>
      <c r="C11" s="167">
        <v>0</v>
      </c>
      <c r="D11" s="220" t="s">
        <v>45</v>
      </c>
      <c r="E11" s="133"/>
      <c r="F11" s="224"/>
    </row>
    <row r="12" spans="1:7">
      <c r="A12" s="220" t="s">
        <v>307</v>
      </c>
      <c r="B12" s="133"/>
      <c r="C12" s="178">
        <f>IF((C5+C6+C7+C8+C9+C10+C11)&lt;(F5+F6+F7),(F5+F6+F7)-(C5+C6+C7+C8+C9+C10+C11),0)</f>
        <v>0</v>
      </c>
      <c r="D12" s="220" t="s">
        <v>45</v>
      </c>
      <c r="E12" s="133"/>
      <c r="F12" s="224"/>
    </row>
    <row r="13" spans="1:7" ht="15" thickBot="1">
      <c r="A13" s="638" t="s">
        <v>308</v>
      </c>
      <c r="B13" s="639"/>
      <c r="C13" s="640">
        <f>SUM(C5:C12)</f>
        <v>0</v>
      </c>
      <c r="D13" s="638" t="s">
        <v>309</v>
      </c>
      <c r="E13" s="639"/>
      <c r="F13" s="641">
        <f>SUM(F5:F12)</f>
        <v>0</v>
      </c>
      <c r="G13" s="225"/>
    </row>
    <row r="14" spans="1:7" ht="15" thickTop="1"/>
  </sheetData>
  <mergeCells count="4">
    <mergeCell ref="B1:F1"/>
    <mergeCell ref="A4:C4"/>
    <mergeCell ref="D4:F4"/>
    <mergeCell ref="A9:B9"/>
  </mergeCells>
  <conditionalFormatting sqref="G13">
    <cfRule type="cellIs" dxfId="0" priority="1" stopIfTrue="1" operator="notEqual">
      <formula>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82"/>
  <sheetViews>
    <sheetView workbookViewId="0">
      <selection activeCell="I326" sqref="I326"/>
    </sheetView>
  </sheetViews>
  <sheetFormatPr baseColWidth="10" defaultColWidth="10.88671875" defaultRowHeight="14.4"/>
  <cols>
    <col min="1" max="1" width="2.33203125" style="141" customWidth="1"/>
    <col min="2" max="2" width="18" style="141" customWidth="1"/>
    <col min="3" max="3" width="13" style="141" customWidth="1"/>
    <col min="4" max="4" width="9.6640625" style="141" customWidth="1"/>
    <col min="5" max="5" width="14.44140625" style="141" customWidth="1"/>
    <col min="6" max="6" width="6.6640625" style="141" customWidth="1"/>
    <col min="7" max="7" width="11.6640625" style="141" customWidth="1"/>
    <col min="8" max="8" width="12.77734375" style="141" customWidth="1"/>
    <col min="9" max="9" width="15.33203125" style="141" customWidth="1"/>
    <col min="10" max="10" width="7" style="141" customWidth="1"/>
    <col min="11" max="11" width="11.33203125" style="141" customWidth="1"/>
    <col min="12" max="12" width="12" style="141" customWidth="1"/>
    <col min="13" max="13" width="16.33203125" style="141" customWidth="1"/>
    <col min="14" max="256" width="10.88671875" style="141"/>
    <col min="257" max="257" width="2.33203125" style="141" customWidth="1"/>
    <col min="258" max="258" width="18" style="141" customWidth="1"/>
    <col min="259" max="259" width="13" style="141" customWidth="1"/>
    <col min="260" max="260" width="9.6640625" style="141" customWidth="1"/>
    <col min="261" max="261" width="14.44140625" style="141" customWidth="1"/>
    <col min="262" max="262" width="6.6640625" style="141" customWidth="1"/>
    <col min="263" max="263" width="11.6640625" style="141" customWidth="1"/>
    <col min="264" max="264" width="12.77734375" style="141" customWidth="1"/>
    <col min="265" max="265" width="15.33203125" style="141" customWidth="1"/>
    <col min="266" max="266" width="7" style="141" customWidth="1"/>
    <col min="267" max="267" width="11.33203125" style="141" customWidth="1"/>
    <col min="268" max="268" width="12" style="141" customWidth="1"/>
    <col min="269" max="269" width="16.33203125" style="141" customWidth="1"/>
    <col min="270" max="512" width="10.88671875" style="141"/>
    <col min="513" max="513" width="2.33203125" style="141" customWidth="1"/>
    <col min="514" max="514" width="18" style="141" customWidth="1"/>
    <col min="515" max="515" width="13" style="141" customWidth="1"/>
    <col min="516" max="516" width="9.6640625" style="141" customWidth="1"/>
    <col min="517" max="517" width="14.44140625" style="141" customWidth="1"/>
    <col min="518" max="518" width="6.6640625" style="141" customWidth="1"/>
    <col min="519" max="519" width="11.6640625" style="141" customWidth="1"/>
    <col min="520" max="520" width="12.77734375" style="141" customWidth="1"/>
    <col min="521" max="521" width="15.33203125" style="141" customWidth="1"/>
    <col min="522" max="522" width="7" style="141" customWidth="1"/>
    <col min="523" max="523" width="11.33203125" style="141" customWidth="1"/>
    <col min="524" max="524" width="12" style="141" customWidth="1"/>
    <col min="525" max="525" width="16.33203125" style="141" customWidth="1"/>
    <col min="526" max="768" width="10.88671875" style="141"/>
    <col min="769" max="769" width="2.33203125" style="141" customWidth="1"/>
    <col min="770" max="770" width="18" style="141" customWidth="1"/>
    <col min="771" max="771" width="13" style="141" customWidth="1"/>
    <col min="772" max="772" width="9.6640625" style="141" customWidth="1"/>
    <col min="773" max="773" width="14.44140625" style="141" customWidth="1"/>
    <col min="774" max="774" width="6.6640625" style="141" customWidth="1"/>
    <col min="775" max="775" width="11.6640625" style="141" customWidth="1"/>
    <col min="776" max="776" width="12.77734375" style="141" customWidth="1"/>
    <col min="777" max="777" width="15.33203125" style="141" customWidth="1"/>
    <col min="778" max="778" width="7" style="141" customWidth="1"/>
    <col min="779" max="779" width="11.33203125" style="141" customWidth="1"/>
    <col min="780" max="780" width="12" style="141" customWidth="1"/>
    <col min="781" max="781" width="16.33203125" style="141" customWidth="1"/>
    <col min="782" max="1024" width="10.88671875" style="141"/>
    <col min="1025" max="1025" width="2.33203125" style="141" customWidth="1"/>
    <col min="1026" max="1026" width="18" style="141" customWidth="1"/>
    <col min="1027" max="1027" width="13" style="141" customWidth="1"/>
    <col min="1028" max="1028" width="9.6640625" style="141" customWidth="1"/>
    <col min="1029" max="1029" width="14.44140625" style="141" customWidth="1"/>
    <col min="1030" max="1030" width="6.6640625" style="141" customWidth="1"/>
    <col min="1031" max="1031" width="11.6640625" style="141" customWidth="1"/>
    <col min="1032" max="1032" width="12.77734375" style="141" customWidth="1"/>
    <col min="1033" max="1033" width="15.33203125" style="141" customWidth="1"/>
    <col min="1034" max="1034" width="7" style="141" customWidth="1"/>
    <col min="1035" max="1035" width="11.33203125" style="141" customWidth="1"/>
    <col min="1036" max="1036" width="12" style="141" customWidth="1"/>
    <col min="1037" max="1037" width="16.33203125" style="141" customWidth="1"/>
    <col min="1038" max="1280" width="10.88671875" style="141"/>
    <col min="1281" max="1281" width="2.33203125" style="141" customWidth="1"/>
    <col min="1282" max="1282" width="18" style="141" customWidth="1"/>
    <col min="1283" max="1283" width="13" style="141" customWidth="1"/>
    <col min="1284" max="1284" width="9.6640625" style="141" customWidth="1"/>
    <col min="1285" max="1285" width="14.44140625" style="141" customWidth="1"/>
    <col min="1286" max="1286" width="6.6640625" style="141" customWidth="1"/>
    <col min="1287" max="1287" width="11.6640625" style="141" customWidth="1"/>
    <col min="1288" max="1288" width="12.77734375" style="141" customWidth="1"/>
    <col min="1289" max="1289" width="15.33203125" style="141" customWidth="1"/>
    <col min="1290" max="1290" width="7" style="141" customWidth="1"/>
    <col min="1291" max="1291" width="11.33203125" style="141" customWidth="1"/>
    <col min="1292" max="1292" width="12" style="141" customWidth="1"/>
    <col min="1293" max="1293" width="16.33203125" style="141" customWidth="1"/>
    <col min="1294" max="1536" width="10.88671875" style="141"/>
    <col min="1537" max="1537" width="2.33203125" style="141" customWidth="1"/>
    <col min="1538" max="1538" width="18" style="141" customWidth="1"/>
    <col min="1539" max="1539" width="13" style="141" customWidth="1"/>
    <col min="1540" max="1540" width="9.6640625" style="141" customWidth="1"/>
    <col min="1541" max="1541" width="14.44140625" style="141" customWidth="1"/>
    <col min="1542" max="1542" width="6.6640625" style="141" customWidth="1"/>
    <col min="1543" max="1543" width="11.6640625" style="141" customWidth="1"/>
    <col min="1544" max="1544" width="12.77734375" style="141" customWidth="1"/>
    <col min="1545" max="1545" width="15.33203125" style="141" customWidth="1"/>
    <col min="1546" max="1546" width="7" style="141" customWidth="1"/>
    <col min="1547" max="1547" width="11.33203125" style="141" customWidth="1"/>
    <col min="1548" max="1548" width="12" style="141" customWidth="1"/>
    <col min="1549" max="1549" width="16.33203125" style="141" customWidth="1"/>
    <col min="1550" max="1792" width="10.88671875" style="141"/>
    <col min="1793" max="1793" width="2.33203125" style="141" customWidth="1"/>
    <col min="1794" max="1794" width="18" style="141" customWidth="1"/>
    <col min="1795" max="1795" width="13" style="141" customWidth="1"/>
    <col min="1796" max="1796" width="9.6640625" style="141" customWidth="1"/>
    <col min="1797" max="1797" width="14.44140625" style="141" customWidth="1"/>
    <col min="1798" max="1798" width="6.6640625" style="141" customWidth="1"/>
    <col min="1799" max="1799" width="11.6640625" style="141" customWidth="1"/>
    <col min="1800" max="1800" width="12.77734375" style="141" customWidth="1"/>
    <col min="1801" max="1801" width="15.33203125" style="141" customWidth="1"/>
    <col min="1802" max="1802" width="7" style="141" customWidth="1"/>
    <col min="1803" max="1803" width="11.33203125" style="141" customWidth="1"/>
    <col min="1804" max="1804" width="12" style="141" customWidth="1"/>
    <col min="1805" max="1805" width="16.33203125" style="141" customWidth="1"/>
    <col min="1806" max="2048" width="10.88671875" style="141"/>
    <col min="2049" max="2049" width="2.33203125" style="141" customWidth="1"/>
    <col min="2050" max="2050" width="18" style="141" customWidth="1"/>
    <col min="2051" max="2051" width="13" style="141" customWidth="1"/>
    <col min="2052" max="2052" width="9.6640625" style="141" customWidth="1"/>
    <col min="2053" max="2053" width="14.44140625" style="141" customWidth="1"/>
    <col min="2054" max="2054" width="6.6640625" style="141" customWidth="1"/>
    <col min="2055" max="2055" width="11.6640625" style="141" customWidth="1"/>
    <col min="2056" max="2056" width="12.77734375" style="141" customWidth="1"/>
    <col min="2057" max="2057" width="15.33203125" style="141" customWidth="1"/>
    <col min="2058" max="2058" width="7" style="141" customWidth="1"/>
    <col min="2059" max="2059" width="11.33203125" style="141" customWidth="1"/>
    <col min="2060" max="2060" width="12" style="141" customWidth="1"/>
    <col min="2061" max="2061" width="16.33203125" style="141" customWidth="1"/>
    <col min="2062" max="2304" width="10.88671875" style="141"/>
    <col min="2305" max="2305" width="2.33203125" style="141" customWidth="1"/>
    <col min="2306" max="2306" width="18" style="141" customWidth="1"/>
    <col min="2307" max="2307" width="13" style="141" customWidth="1"/>
    <col min="2308" max="2308" width="9.6640625" style="141" customWidth="1"/>
    <col min="2309" max="2309" width="14.44140625" style="141" customWidth="1"/>
    <col min="2310" max="2310" width="6.6640625" style="141" customWidth="1"/>
    <col min="2311" max="2311" width="11.6640625" style="141" customWidth="1"/>
    <col min="2312" max="2312" width="12.77734375" style="141" customWidth="1"/>
    <col min="2313" max="2313" width="15.33203125" style="141" customWidth="1"/>
    <col min="2314" max="2314" width="7" style="141" customWidth="1"/>
    <col min="2315" max="2315" width="11.33203125" style="141" customWidth="1"/>
    <col min="2316" max="2316" width="12" style="141" customWidth="1"/>
    <col min="2317" max="2317" width="16.33203125" style="141" customWidth="1"/>
    <col min="2318" max="2560" width="10.88671875" style="141"/>
    <col min="2561" max="2561" width="2.33203125" style="141" customWidth="1"/>
    <col min="2562" max="2562" width="18" style="141" customWidth="1"/>
    <col min="2563" max="2563" width="13" style="141" customWidth="1"/>
    <col min="2564" max="2564" width="9.6640625" style="141" customWidth="1"/>
    <col min="2565" max="2565" width="14.44140625" style="141" customWidth="1"/>
    <col min="2566" max="2566" width="6.6640625" style="141" customWidth="1"/>
    <col min="2567" max="2567" width="11.6640625" style="141" customWidth="1"/>
    <col min="2568" max="2568" width="12.77734375" style="141" customWidth="1"/>
    <col min="2569" max="2569" width="15.33203125" style="141" customWidth="1"/>
    <col min="2570" max="2570" width="7" style="141" customWidth="1"/>
    <col min="2571" max="2571" width="11.33203125" style="141" customWidth="1"/>
    <col min="2572" max="2572" width="12" style="141" customWidth="1"/>
    <col min="2573" max="2573" width="16.33203125" style="141" customWidth="1"/>
    <col min="2574" max="2816" width="10.88671875" style="141"/>
    <col min="2817" max="2817" width="2.33203125" style="141" customWidth="1"/>
    <col min="2818" max="2818" width="18" style="141" customWidth="1"/>
    <col min="2819" max="2819" width="13" style="141" customWidth="1"/>
    <col min="2820" max="2820" width="9.6640625" style="141" customWidth="1"/>
    <col min="2821" max="2821" width="14.44140625" style="141" customWidth="1"/>
    <col min="2822" max="2822" width="6.6640625" style="141" customWidth="1"/>
    <col min="2823" max="2823" width="11.6640625" style="141" customWidth="1"/>
    <col min="2824" max="2824" width="12.77734375" style="141" customWidth="1"/>
    <col min="2825" max="2825" width="15.33203125" style="141" customWidth="1"/>
    <col min="2826" max="2826" width="7" style="141" customWidth="1"/>
    <col min="2827" max="2827" width="11.33203125" style="141" customWidth="1"/>
    <col min="2828" max="2828" width="12" style="141" customWidth="1"/>
    <col min="2829" max="2829" width="16.33203125" style="141" customWidth="1"/>
    <col min="2830" max="3072" width="10.88671875" style="141"/>
    <col min="3073" max="3073" width="2.33203125" style="141" customWidth="1"/>
    <col min="3074" max="3074" width="18" style="141" customWidth="1"/>
    <col min="3075" max="3075" width="13" style="141" customWidth="1"/>
    <col min="3076" max="3076" width="9.6640625" style="141" customWidth="1"/>
    <col min="3077" max="3077" width="14.44140625" style="141" customWidth="1"/>
    <col min="3078" max="3078" width="6.6640625" style="141" customWidth="1"/>
    <col min="3079" max="3079" width="11.6640625" style="141" customWidth="1"/>
    <col min="3080" max="3080" width="12.77734375" style="141" customWidth="1"/>
    <col min="3081" max="3081" width="15.33203125" style="141" customWidth="1"/>
    <col min="3082" max="3082" width="7" style="141" customWidth="1"/>
    <col min="3083" max="3083" width="11.33203125" style="141" customWidth="1"/>
    <col min="3084" max="3084" width="12" style="141" customWidth="1"/>
    <col min="3085" max="3085" width="16.33203125" style="141" customWidth="1"/>
    <col min="3086" max="3328" width="10.88671875" style="141"/>
    <col min="3329" max="3329" width="2.33203125" style="141" customWidth="1"/>
    <col min="3330" max="3330" width="18" style="141" customWidth="1"/>
    <col min="3331" max="3331" width="13" style="141" customWidth="1"/>
    <col min="3332" max="3332" width="9.6640625" style="141" customWidth="1"/>
    <col min="3333" max="3333" width="14.44140625" style="141" customWidth="1"/>
    <col min="3334" max="3334" width="6.6640625" style="141" customWidth="1"/>
    <col min="3335" max="3335" width="11.6640625" style="141" customWidth="1"/>
    <col min="3336" max="3336" width="12.77734375" style="141" customWidth="1"/>
    <col min="3337" max="3337" width="15.33203125" style="141" customWidth="1"/>
    <col min="3338" max="3338" width="7" style="141" customWidth="1"/>
    <col min="3339" max="3339" width="11.33203125" style="141" customWidth="1"/>
    <col min="3340" max="3340" width="12" style="141" customWidth="1"/>
    <col min="3341" max="3341" width="16.33203125" style="141" customWidth="1"/>
    <col min="3342" max="3584" width="10.88671875" style="141"/>
    <col min="3585" max="3585" width="2.33203125" style="141" customWidth="1"/>
    <col min="3586" max="3586" width="18" style="141" customWidth="1"/>
    <col min="3587" max="3587" width="13" style="141" customWidth="1"/>
    <col min="3588" max="3588" width="9.6640625" style="141" customWidth="1"/>
    <col min="3589" max="3589" width="14.44140625" style="141" customWidth="1"/>
    <col min="3590" max="3590" width="6.6640625" style="141" customWidth="1"/>
    <col min="3591" max="3591" width="11.6640625" style="141" customWidth="1"/>
    <col min="3592" max="3592" width="12.77734375" style="141" customWidth="1"/>
    <col min="3593" max="3593" width="15.33203125" style="141" customWidth="1"/>
    <col min="3594" max="3594" width="7" style="141" customWidth="1"/>
    <col min="3595" max="3595" width="11.33203125" style="141" customWidth="1"/>
    <col min="3596" max="3596" width="12" style="141" customWidth="1"/>
    <col min="3597" max="3597" width="16.33203125" style="141" customWidth="1"/>
    <col min="3598" max="3840" width="10.88671875" style="141"/>
    <col min="3841" max="3841" width="2.33203125" style="141" customWidth="1"/>
    <col min="3842" max="3842" width="18" style="141" customWidth="1"/>
    <col min="3843" max="3843" width="13" style="141" customWidth="1"/>
    <col min="3844" max="3844" width="9.6640625" style="141" customWidth="1"/>
    <col min="3845" max="3845" width="14.44140625" style="141" customWidth="1"/>
    <col min="3846" max="3846" width="6.6640625" style="141" customWidth="1"/>
    <col min="3847" max="3847" width="11.6640625" style="141" customWidth="1"/>
    <col min="3848" max="3848" width="12.77734375" style="141" customWidth="1"/>
    <col min="3849" max="3849" width="15.33203125" style="141" customWidth="1"/>
    <col min="3850" max="3850" width="7" style="141" customWidth="1"/>
    <col min="3851" max="3851" width="11.33203125" style="141" customWidth="1"/>
    <col min="3852" max="3852" width="12" style="141" customWidth="1"/>
    <col min="3853" max="3853" width="16.33203125" style="141" customWidth="1"/>
    <col min="3854" max="4096" width="10.88671875" style="141"/>
    <col min="4097" max="4097" width="2.33203125" style="141" customWidth="1"/>
    <col min="4098" max="4098" width="18" style="141" customWidth="1"/>
    <col min="4099" max="4099" width="13" style="141" customWidth="1"/>
    <col min="4100" max="4100" width="9.6640625" style="141" customWidth="1"/>
    <col min="4101" max="4101" width="14.44140625" style="141" customWidth="1"/>
    <col min="4102" max="4102" width="6.6640625" style="141" customWidth="1"/>
    <col min="4103" max="4103" width="11.6640625" style="141" customWidth="1"/>
    <col min="4104" max="4104" width="12.77734375" style="141" customWidth="1"/>
    <col min="4105" max="4105" width="15.33203125" style="141" customWidth="1"/>
    <col min="4106" max="4106" width="7" style="141" customWidth="1"/>
    <col min="4107" max="4107" width="11.33203125" style="141" customWidth="1"/>
    <col min="4108" max="4108" width="12" style="141" customWidth="1"/>
    <col min="4109" max="4109" width="16.33203125" style="141" customWidth="1"/>
    <col min="4110" max="4352" width="10.88671875" style="141"/>
    <col min="4353" max="4353" width="2.33203125" style="141" customWidth="1"/>
    <col min="4354" max="4354" width="18" style="141" customWidth="1"/>
    <col min="4355" max="4355" width="13" style="141" customWidth="1"/>
    <col min="4356" max="4356" width="9.6640625" style="141" customWidth="1"/>
    <col min="4357" max="4357" width="14.44140625" style="141" customWidth="1"/>
    <col min="4358" max="4358" width="6.6640625" style="141" customWidth="1"/>
    <col min="4359" max="4359" width="11.6640625" style="141" customWidth="1"/>
    <col min="4360" max="4360" width="12.77734375" style="141" customWidth="1"/>
    <col min="4361" max="4361" width="15.33203125" style="141" customWidth="1"/>
    <col min="4362" max="4362" width="7" style="141" customWidth="1"/>
    <col min="4363" max="4363" width="11.33203125" style="141" customWidth="1"/>
    <col min="4364" max="4364" width="12" style="141" customWidth="1"/>
    <col min="4365" max="4365" width="16.33203125" style="141" customWidth="1"/>
    <col min="4366" max="4608" width="10.88671875" style="141"/>
    <col min="4609" max="4609" width="2.33203125" style="141" customWidth="1"/>
    <col min="4610" max="4610" width="18" style="141" customWidth="1"/>
    <col min="4611" max="4611" width="13" style="141" customWidth="1"/>
    <col min="4612" max="4612" width="9.6640625" style="141" customWidth="1"/>
    <col min="4613" max="4613" width="14.44140625" style="141" customWidth="1"/>
    <col min="4614" max="4614" width="6.6640625" style="141" customWidth="1"/>
    <col min="4615" max="4615" width="11.6640625" style="141" customWidth="1"/>
    <col min="4616" max="4616" width="12.77734375" style="141" customWidth="1"/>
    <col min="4617" max="4617" width="15.33203125" style="141" customWidth="1"/>
    <col min="4618" max="4618" width="7" style="141" customWidth="1"/>
    <col min="4619" max="4619" width="11.33203125" style="141" customWidth="1"/>
    <col min="4620" max="4620" width="12" style="141" customWidth="1"/>
    <col min="4621" max="4621" width="16.33203125" style="141" customWidth="1"/>
    <col min="4622" max="4864" width="10.88671875" style="141"/>
    <col min="4865" max="4865" width="2.33203125" style="141" customWidth="1"/>
    <col min="4866" max="4866" width="18" style="141" customWidth="1"/>
    <col min="4867" max="4867" width="13" style="141" customWidth="1"/>
    <col min="4868" max="4868" width="9.6640625" style="141" customWidth="1"/>
    <col min="4869" max="4869" width="14.44140625" style="141" customWidth="1"/>
    <col min="4870" max="4870" width="6.6640625" style="141" customWidth="1"/>
    <col min="4871" max="4871" width="11.6640625" style="141" customWidth="1"/>
    <col min="4872" max="4872" width="12.77734375" style="141" customWidth="1"/>
    <col min="4873" max="4873" width="15.33203125" style="141" customWidth="1"/>
    <col min="4874" max="4874" width="7" style="141" customWidth="1"/>
    <col min="4875" max="4875" width="11.33203125" style="141" customWidth="1"/>
    <col min="4876" max="4876" width="12" style="141" customWidth="1"/>
    <col min="4877" max="4877" width="16.33203125" style="141" customWidth="1"/>
    <col min="4878" max="5120" width="10.88671875" style="141"/>
    <col min="5121" max="5121" width="2.33203125" style="141" customWidth="1"/>
    <col min="5122" max="5122" width="18" style="141" customWidth="1"/>
    <col min="5123" max="5123" width="13" style="141" customWidth="1"/>
    <col min="5124" max="5124" width="9.6640625" style="141" customWidth="1"/>
    <col min="5125" max="5125" width="14.44140625" style="141" customWidth="1"/>
    <col min="5126" max="5126" width="6.6640625" style="141" customWidth="1"/>
    <col min="5127" max="5127" width="11.6640625" style="141" customWidth="1"/>
    <col min="5128" max="5128" width="12.77734375" style="141" customWidth="1"/>
    <col min="5129" max="5129" width="15.33203125" style="141" customWidth="1"/>
    <col min="5130" max="5130" width="7" style="141" customWidth="1"/>
    <col min="5131" max="5131" width="11.33203125" style="141" customWidth="1"/>
    <col min="5132" max="5132" width="12" style="141" customWidth="1"/>
    <col min="5133" max="5133" width="16.33203125" style="141" customWidth="1"/>
    <col min="5134" max="5376" width="10.88671875" style="141"/>
    <col min="5377" max="5377" width="2.33203125" style="141" customWidth="1"/>
    <col min="5378" max="5378" width="18" style="141" customWidth="1"/>
    <col min="5379" max="5379" width="13" style="141" customWidth="1"/>
    <col min="5380" max="5380" width="9.6640625" style="141" customWidth="1"/>
    <col min="5381" max="5381" width="14.44140625" style="141" customWidth="1"/>
    <col min="5382" max="5382" width="6.6640625" style="141" customWidth="1"/>
    <col min="5383" max="5383" width="11.6640625" style="141" customWidth="1"/>
    <col min="5384" max="5384" width="12.77734375" style="141" customWidth="1"/>
    <col min="5385" max="5385" width="15.33203125" style="141" customWidth="1"/>
    <col min="5386" max="5386" width="7" style="141" customWidth="1"/>
    <col min="5387" max="5387" width="11.33203125" style="141" customWidth="1"/>
    <col min="5388" max="5388" width="12" style="141" customWidth="1"/>
    <col min="5389" max="5389" width="16.33203125" style="141" customWidth="1"/>
    <col min="5390" max="5632" width="10.88671875" style="141"/>
    <col min="5633" max="5633" width="2.33203125" style="141" customWidth="1"/>
    <col min="5634" max="5634" width="18" style="141" customWidth="1"/>
    <col min="5635" max="5635" width="13" style="141" customWidth="1"/>
    <col min="5636" max="5636" width="9.6640625" style="141" customWidth="1"/>
    <col min="5637" max="5637" width="14.44140625" style="141" customWidth="1"/>
    <col min="5638" max="5638" width="6.6640625" style="141" customWidth="1"/>
    <col min="5639" max="5639" width="11.6640625" style="141" customWidth="1"/>
    <col min="5640" max="5640" width="12.77734375" style="141" customWidth="1"/>
    <col min="5641" max="5641" width="15.33203125" style="141" customWidth="1"/>
    <col min="5642" max="5642" width="7" style="141" customWidth="1"/>
    <col min="5643" max="5643" width="11.33203125" style="141" customWidth="1"/>
    <col min="5644" max="5644" width="12" style="141" customWidth="1"/>
    <col min="5645" max="5645" width="16.33203125" style="141" customWidth="1"/>
    <col min="5646" max="5888" width="10.88671875" style="141"/>
    <col min="5889" max="5889" width="2.33203125" style="141" customWidth="1"/>
    <col min="5890" max="5890" width="18" style="141" customWidth="1"/>
    <col min="5891" max="5891" width="13" style="141" customWidth="1"/>
    <col min="5892" max="5892" width="9.6640625" style="141" customWidth="1"/>
    <col min="5893" max="5893" width="14.44140625" style="141" customWidth="1"/>
    <col min="5894" max="5894" width="6.6640625" style="141" customWidth="1"/>
    <col min="5895" max="5895" width="11.6640625" style="141" customWidth="1"/>
    <col min="5896" max="5896" width="12.77734375" style="141" customWidth="1"/>
    <col min="5897" max="5897" width="15.33203125" style="141" customWidth="1"/>
    <col min="5898" max="5898" width="7" style="141" customWidth="1"/>
    <col min="5899" max="5899" width="11.33203125" style="141" customWidth="1"/>
    <col min="5900" max="5900" width="12" style="141" customWidth="1"/>
    <col min="5901" max="5901" width="16.33203125" style="141" customWidth="1"/>
    <col min="5902" max="6144" width="10.88671875" style="141"/>
    <col min="6145" max="6145" width="2.33203125" style="141" customWidth="1"/>
    <col min="6146" max="6146" width="18" style="141" customWidth="1"/>
    <col min="6147" max="6147" width="13" style="141" customWidth="1"/>
    <col min="6148" max="6148" width="9.6640625" style="141" customWidth="1"/>
    <col min="6149" max="6149" width="14.44140625" style="141" customWidth="1"/>
    <col min="6150" max="6150" width="6.6640625" style="141" customWidth="1"/>
    <col min="6151" max="6151" width="11.6640625" style="141" customWidth="1"/>
    <col min="6152" max="6152" width="12.77734375" style="141" customWidth="1"/>
    <col min="6153" max="6153" width="15.33203125" style="141" customWidth="1"/>
    <col min="6154" max="6154" width="7" style="141" customWidth="1"/>
    <col min="6155" max="6155" width="11.33203125" style="141" customWidth="1"/>
    <col min="6156" max="6156" width="12" style="141" customWidth="1"/>
    <col min="6157" max="6157" width="16.33203125" style="141" customWidth="1"/>
    <col min="6158" max="6400" width="10.88671875" style="141"/>
    <col min="6401" max="6401" width="2.33203125" style="141" customWidth="1"/>
    <col min="6402" max="6402" width="18" style="141" customWidth="1"/>
    <col min="6403" max="6403" width="13" style="141" customWidth="1"/>
    <col min="6404" max="6404" width="9.6640625" style="141" customWidth="1"/>
    <col min="6405" max="6405" width="14.44140625" style="141" customWidth="1"/>
    <col min="6406" max="6406" width="6.6640625" style="141" customWidth="1"/>
    <col min="6407" max="6407" width="11.6640625" style="141" customWidth="1"/>
    <col min="6408" max="6408" width="12.77734375" style="141" customWidth="1"/>
    <col min="6409" max="6409" width="15.33203125" style="141" customWidth="1"/>
    <col min="6410" max="6410" width="7" style="141" customWidth="1"/>
    <col min="6411" max="6411" width="11.33203125" style="141" customWidth="1"/>
    <col min="6412" max="6412" width="12" style="141" customWidth="1"/>
    <col min="6413" max="6413" width="16.33203125" style="141" customWidth="1"/>
    <col min="6414" max="6656" width="10.88671875" style="141"/>
    <col min="6657" max="6657" width="2.33203125" style="141" customWidth="1"/>
    <col min="6658" max="6658" width="18" style="141" customWidth="1"/>
    <col min="6659" max="6659" width="13" style="141" customWidth="1"/>
    <col min="6660" max="6660" width="9.6640625" style="141" customWidth="1"/>
    <col min="6661" max="6661" width="14.44140625" style="141" customWidth="1"/>
    <col min="6662" max="6662" width="6.6640625" style="141" customWidth="1"/>
    <col min="6663" max="6663" width="11.6640625" style="141" customWidth="1"/>
    <col min="6664" max="6664" width="12.77734375" style="141" customWidth="1"/>
    <col min="6665" max="6665" width="15.33203125" style="141" customWidth="1"/>
    <col min="6666" max="6666" width="7" style="141" customWidth="1"/>
    <col min="6667" max="6667" width="11.33203125" style="141" customWidth="1"/>
    <col min="6668" max="6668" width="12" style="141" customWidth="1"/>
    <col min="6669" max="6669" width="16.33203125" style="141" customWidth="1"/>
    <col min="6670" max="6912" width="10.88671875" style="141"/>
    <col min="6913" max="6913" width="2.33203125" style="141" customWidth="1"/>
    <col min="6914" max="6914" width="18" style="141" customWidth="1"/>
    <col min="6915" max="6915" width="13" style="141" customWidth="1"/>
    <col min="6916" max="6916" width="9.6640625" style="141" customWidth="1"/>
    <col min="6917" max="6917" width="14.44140625" style="141" customWidth="1"/>
    <col min="6918" max="6918" width="6.6640625" style="141" customWidth="1"/>
    <col min="6919" max="6919" width="11.6640625" style="141" customWidth="1"/>
    <col min="6920" max="6920" width="12.77734375" style="141" customWidth="1"/>
    <col min="6921" max="6921" width="15.33203125" style="141" customWidth="1"/>
    <col min="6922" max="6922" width="7" style="141" customWidth="1"/>
    <col min="6923" max="6923" width="11.33203125" style="141" customWidth="1"/>
    <col min="6924" max="6924" width="12" style="141" customWidth="1"/>
    <col min="6925" max="6925" width="16.33203125" style="141" customWidth="1"/>
    <col min="6926" max="7168" width="10.88671875" style="141"/>
    <col min="7169" max="7169" width="2.33203125" style="141" customWidth="1"/>
    <col min="7170" max="7170" width="18" style="141" customWidth="1"/>
    <col min="7171" max="7171" width="13" style="141" customWidth="1"/>
    <col min="7172" max="7172" width="9.6640625" style="141" customWidth="1"/>
    <col min="7173" max="7173" width="14.44140625" style="141" customWidth="1"/>
    <col min="7174" max="7174" width="6.6640625" style="141" customWidth="1"/>
    <col min="7175" max="7175" width="11.6640625" style="141" customWidth="1"/>
    <col min="7176" max="7176" width="12.77734375" style="141" customWidth="1"/>
    <col min="7177" max="7177" width="15.33203125" style="141" customWidth="1"/>
    <col min="7178" max="7178" width="7" style="141" customWidth="1"/>
    <col min="7179" max="7179" width="11.33203125" style="141" customWidth="1"/>
    <col min="7180" max="7180" width="12" style="141" customWidth="1"/>
    <col min="7181" max="7181" width="16.33203125" style="141" customWidth="1"/>
    <col min="7182" max="7424" width="10.88671875" style="141"/>
    <col min="7425" max="7425" width="2.33203125" style="141" customWidth="1"/>
    <col min="7426" max="7426" width="18" style="141" customWidth="1"/>
    <col min="7427" max="7427" width="13" style="141" customWidth="1"/>
    <col min="7428" max="7428" width="9.6640625" style="141" customWidth="1"/>
    <col min="7429" max="7429" width="14.44140625" style="141" customWidth="1"/>
    <col min="7430" max="7430" width="6.6640625" style="141" customWidth="1"/>
    <col min="7431" max="7431" width="11.6640625" style="141" customWidth="1"/>
    <col min="7432" max="7432" width="12.77734375" style="141" customWidth="1"/>
    <col min="7433" max="7433" width="15.33203125" style="141" customWidth="1"/>
    <col min="7434" max="7434" width="7" style="141" customWidth="1"/>
    <col min="7435" max="7435" width="11.33203125" style="141" customWidth="1"/>
    <col min="7436" max="7436" width="12" style="141" customWidth="1"/>
    <col min="7437" max="7437" width="16.33203125" style="141" customWidth="1"/>
    <col min="7438" max="7680" width="10.88671875" style="141"/>
    <col min="7681" max="7681" width="2.33203125" style="141" customWidth="1"/>
    <col min="7682" max="7682" width="18" style="141" customWidth="1"/>
    <col min="7683" max="7683" width="13" style="141" customWidth="1"/>
    <col min="7684" max="7684" width="9.6640625" style="141" customWidth="1"/>
    <col min="7685" max="7685" width="14.44140625" style="141" customWidth="1"/>
    <col min="7686" max="7686" width="6.6640625" style="141" customWidth="1"/>
    <col min="7687" max="7687" width="11.6640625" style="141" customWidth="1"/>
    <col min="7688" max="7688" width="12.77734375" style="141" customWidth="1"/>
    <col min="7689" max="7689" width="15.33203125" style="141" customWidth="1"/>
    <col min="7690" max="7690" width="7" style="141" customWidth="1"/>
    <col min="7691" max="7691" width="11.33203125" style="141" customWidth="1"/>
    <col min="7692" max="7692" width="12" style="141" customWidth="1"/>
    <col min="7693" max="7693" width="16.33203125" style="141" customWidth="1"/>
    <col min="7694" max="7936" width="10.88671875" style="141"/>
    <col min="7937" max="7937" width="2.33203125" style="141" customWidth="1"/>
    <col min="7938" max="7938" width="18" style="141" customWidth="1"/>
    <col min="7939" max="7939" width="13" style="141" customWidth="1"/>
    <col min="7940" max="7940" width="9.6640625" style="141" customWidth="1"/>
    <col min="7941" max="7941" width="14.44140625" style="141" customWidth="1"/>
    <col min="7942" max="7942" width="6.6640625" style="141" customWidth="1"/>
    <col min="7943" max="7943" width="11.6640625" style="141" customWidth="1"/>
    <col min="7944" max="7944" width="12.77734375" style="141" customWidth="1"/>
    <col min="7945" max="7945" width="15.33203125" style="141" customWidth="1"/>
    <col min="7946" max="7946" width="7" style="141" customWidth="1"/>
    <col min="7947" max="7947" width="11.33203125" style="141" customWidth="1"/>
    <col min="7948" max="7948" width="12" style="141" customWidth="1"/>
    <col min="7949" max="7949" width="16.33203125" style="141" customWidth="1"/>
    <col min="7950" max="8192" width="10.88671875" style="141"/>
    <col min="8193" max="8193" width="2.33203125" style="141" customWidth="1"/>
    <col min="8194" max="8194" width="18" style="141" customWidth="1"/>
    <col min="8195" max="8195" width="13" style="141" customWidth="1"/>
    <col min="8196" max="8196" width="9.6640625" style="141" customWidth="1"/>
    <col min="8197" max="8197" width="14.44140625" style="141" customWidth="1"/>
    <col min="8198" max="8198" width="6.6640625" style="141" customWidth="1"/>
    <col min="8199" max="8199" width="11.6640625" style="141" customWidth="1"/>
    <col min="8200" max="8200" width="12.77734375" style="141" customWidth="1"/>
    <col min="8201" max="8201" width="15.33203125" style="141" customWidth="1"/>
    <col min="8202" max="8202" width="7" style="141" customWidth="1"/>
    <col min="8203" max="8203" width="11.33203125" style="141" customWidth="1"/>
    <col min="8204" max="8204" width="12" style="141" customWidth="1"/>
    <col min="8205" max="8205" width="16.33203125" style="141" customWidth="1"/>
    <col min="8206" max="8448" width="10.88671875" style="141"/>
    <col min="8449" max="8449" width="2.33203125" style="141" customWidth="1"/>
    <col min="8450" max="8450" width="18" style="141" customWidth="1"/>
    <col min="8451" max="8451" width="13" style="141" customWidth="1"/>
    <col min="8452" max="8452" width="9.6640625" style="141" customWidth="1"/>
    <col min="8453" max="8453" width="14.44140625" style="141" customWidth="1"/>
    <col min="8454" max="8454" width="6.6640625" style="141" customWidth="1"/>
    <col min="8455" max="8455" width="11.6640625" style="141" customWidth="1"/>
    <col min="8456" max="8456" width="12.77734375" style="141" customWidth="1"/>
    <col min="8457" max="8457" width="15.33203125" style="141" customWidth="1"/>
    <col min="8458" max="8458" width="7" style="141" customWidth="1"/>
    <col min="8459" max="8459" width="11.33203125" style="141" customWidth="1"/>
    <col min="8460" max="8460" width="12" style="141" customWidth="1"/>
    <col min="8461" max="8461" width="16.33203125" style="141" customWidth="1"/>
    <col min="8462" max="8704" width="10.88671875" style="141"/>
    <col min="8705" max="8705" width="2.33203125" style="141" customWidth="1"/>
    <col min="8706" max="8706" width="18" style="141" customWidth="1"/>
    <col min="8707" max="8707" width="13" style="141" customWidth="1"/>
    <col min="8708" max="8708" width="9.6640625" style="141" customWidth="1"/>
    <col min="8709" max="8709" width="14.44140625" style="141" customWidth="1"/>
    <col min="8710" max="8710" width="6.6640625" style="141" customWidth="1"/>
    <col min="8711" max="8711" width="11.6640625" style="141" customWidth="1"/>
    <col min="8712" max="8712" width="12.77734375" style="141" customWidth="1"/>
    <col min="8713" max="8713" width="15.33203125" style="141" customWidth="1"/>
    <col min="8714" max="8714" width="7" style="141" customWidth="1"/>
    <col min="8715" max="8715" width="11.33203125" style="141" customWidth="1"/>
    <col min="8716" max="8716" width="12" style="141" customWidth="1"/>
    <col min="8717" max="8717" width="16.33203125" style="141" customWidth="1"/>
    <col min="8718" max="8960" width="10.88671875" style="141"/>
    <col min="8961" max="8961" width="2.33203125" style="141" customWidth="1"/>
    <col min="8962" max="8962" width="18" style="141" customWidth="1"/>
    <col min="8963" max="8963" width="13" style="141" customWidth="1"/>
    <col min="8964" max="8964" width="9.6640625" style="141" customWidth="1"/>
    <col min="8965" max="8965" width="14.44140625" style="141" customWidth="1"/>
    <col min="8966" max="8966" width="6.6640625" style="141" customWidth="1"/>
    <col min="8967" max="8967" width="11.6640625" style="141" customWidth="1"/>
    <col min="8968" max="8968" width="12.77734375" style="141" customWidth="1"/>
    <col min="8969" max="8969" width="15.33203125" style="141" customWidth="1"/>
    <col min="8970" max="8970" width="7" style="141" customWidth="1"/>
    <col min="8971" max="8971" width="11.33203125" style="141" customWidth="1"/>
    <col min="8972" max="8972" width="12" style="141" customWidth="1"/>
    <col min="8973" max="8973" width="16.33203125" style="141" customWidth="1"/>
    <col min="8974" max="9216" width="10.88671875" style="141"/>
    <col min="9217" max="9217" width="2.33203125" style="141" customWidth="1"/>
    <col min="9218" max="9218" width="18" style="141" customWidth="1"/>
    <col min="9219" max="9219" width="13" style="141" customWidth="1"/>
    <col min="9220" max="9220" width="9.6640625" style="141" customWidth="1"/>
    <col min="9221" max="9221" width="14.44140625" style="141" customWidth="1"/>
    <col min="9222" max="9222" width="6.6640625" style="141" customWidth="1"/>
    <col min="9223" max="9223" width="11.6640625" style="141" customWidth="1"/>
    <col min="9224" max="9224" width="12.77734375" style="141" customWidth="1"/>
    <col min="9225" max="9225" width="15.33203125" style="141" customWidth="1"/>
    <col min="9226" max="9226" width="7" style="141" customWidth="1"/>
    <col min="9227" max="9227" width="11.33203125" style="141" customWidth="1"/>
    <col min="9228" max="9228" width="12" style="141" customWidth="1"/>
    <col min="9229" max="9229" width="16.33203125" style="141" customWidth="1"/>
    <col min="9230" max="9472" width="10.88671875" style="141"/>
    <col min="9473" max="9473" width="2.33203125" style="141" customWidth="1"/>
    <col min="9474" max="9474" width="18" style="141" customWidth="1"/>
    <col min="9475" max="9475" width="13" style="141" customWidth="1"/>
    <col min="9476" max="9476" width="9.6640625" style="141" customWidth="1"/>
    <col min="9477" max="9477" width="14.44140625" style="141" customWidth="1"/>
    <col min="9478" max="9478" width="6.6640625" style="141" customWidth="1"/>
    <col min="9479" max="9479" width="11.6640625" style="141" customWidth="1"/>
    <col min="9480" max="9480" width="12.77734375" style="141" customWidth="1"/>
    <col min="9481" max="9481" width="15.33203125" style="141" customWidth="1"/>
    <col min="9482" max="9482" width="7" style="141" customWidth="1"/>
    <col min="9483" max="9483" width="11.33203125" style="141" customWidth="1"/>
    <col min="9484" max="9484" width="12" style="141" customWidth="1"/>
    <col min="9485" max="9485" width="16.33203125" style="141" customWidth="1"/>
    <col min="9486" max="9728" width="10.88671875" style="141"/>
    <col min="9729" max="9729" width="2.33203125" style="141" customWidth="1"/>
    <col min="9730" max="9730" width="18" style="141" customWidth="1"/>
    <col min="9731" max="9731" width="13" style="141" customWidth="1"/>
    <col min="9732" max="9732" width="9.6640625" style="141" customWidth="1"/>
    <col min="9733" max="9733" width="14.44140625" style="141" customWidth="1"/>
    <col min="9734" max="9734" width="6.6640625" style="141" customWidth="1"/>
    <col min="9735" max="9735" width="11.6640625" style="141" customWidth="1"/>
    <col min="9736" max="9736" width="12.77734375" style="141" customWidth="1"/>
    <col min="9737" max="9737" width="15.33203125" style="141" customWidth="1"/>
    <col min="9738" max="9738" width="7" style="141" customWidth="1"/>
    <col min="9739" max="9739" width="11.33203125" style="141" customWidth="1"/>
    <col min="9740" max="9740" width="12" style="141" customWidth="1"/>
    <col min="9741" max="9741" width="16.33203125" style="141" customWidth="1"/>
    <col min="9742" max="9984" width="10.88671875" style="141"/>
    <col min="9985" max="9985" width="2.33203125" style="141" customWidth="1"/>
    <col min="9986" max="9986" width="18" style="141" customWidth="1"/>
    <col min="9987" max="9987" width="13" style="141" customWidth="1"/>
    <col min="9988" max="9988" width="9.6640625" style="141" customWidth="1"/>
    <col min="9989" max="9989" width="14.44140625" style="141" customWidth="1"/>
    <col min="9990" max="9990" width="6.6640625" style="141" customWidth="1"/>
    <col min="9991" max="9991" width="11.6640625" style="141" customWidth="1"/>
    <col min="9992" max="9992" width="12.77734375" style="141" customWidth="1"/>
    <col min="9993" max="9993" width="15.33203125" style="141" customWidth="1"/>
    <col min="9994" max="9994" width="7" style="141" customWidth="1"/>
    <col min="9995" max="9995" width="11.33203125" style="141" customWidth="1"/>
    <col min="9996" max="9996" width="12" style="141" customWidth="1"/>
    <col min="9997" max="9997" width="16.33203125" style="141" customWidth="1"/>
    <col min="9998" max="10240" width="10.88671875" style="141"/>
    <col min="10241" max="10241" width="2.33203125" style="141" customWidth="1"/>
    <col min="10242" max="10242" width="18" style="141" customWidth="1"/>
    <col min="10243" max="10243" width="13" style="141" customWidth="1"/>
    <col min="10244" max="10244" width="9.6640625" style="141" customWidth="1"/>
    <col min="10245" max="10245" width="14.44140625" style="141" customWidth="1"/>
    <col min="10246" max="10246" width="6.6640625" style="141" customWidth="1"/>
    <col min="10247" max="10247" width="11.6640625" style="141" customWidth="1"/>
    <col min="10248" max="10248" width="12.77734375" style="141" customWidth="1"/>
    <col min="10249" max="10249" width="15.33203125" style="141" customWidth="1"/>
    <col min="10250" max="10250" width="7" style="141" customWidth="1"/>
    <col min="10251" max="10251" width="11.33203125" style="141" customWidth="1"/>
    <col min="10252" max="10252" width="12" style="141" customWidth="1"/>
    <col min="10253" max="10253" width="16.33203125" style="141" customWidth="1"/>
    <col min="10254" max="10496" width="10.88671875" style="141"/>
    <col min="10497" max="10497" width="2.33203125" style="141" customWidth="1"/>
    <col min="10498" max="10498" width="18" style="141" customWidth="1"/>
    <col min="10499" max="10499" width="13" style="141" customWidth="1"/>
    <col min="10500" max="10500" width="9.6640625" style="141" customWidth="1"/>
    <col min="10501" max="10501" width="14.44140625" style="141" customWidth="1"/>
    <col min="10502" max="10502" width="6.6640625" style="141" customWidth="1"/>
    <col min="10503" max="10503" width="11.6640625" style="141" customWidth="1"/>
    <col min="10504" max="10504" width="12.77734375" style="141" customWidth="1"/>
    <col min="10505" max="10505" width="15.33203125" style="141" customWidth="1"/>
    <col min="10506" max="10506" width="7" style="141" customWidth="1"/>
    <col min="10507" max="10507" width="11.33203125" style="141" customWidth="1"/>
    <col min="10508" max="10508" width="12" style="141" customWidth="1"/>
    <col min="10509" max="10509" width="16.33203125" style="141" customWidth="1"/>
    <col min="10510" max="10752" width="10.88671875" style="141"/>
    <col min="10753" max="10753" width="2.33203125" style="141" customWidth="1"/>
    <col min="10754" max="10754" width="18" style="141" customWidth="1"/>
    <col min="10755" max="10755" width="13" style="141" customWidth="1"/>
    <col min="10756" max="10756" width="9.6640625" style="141" customWidth="1"/>
    <col min="10757" max="10757" width="14.44140625" style="141" customWidth="1"/>
    <col min="10758" max="10758" width="6.6640625" style="141" customWidth="1"/>
    <col min="10759" max="10759" width="11.6640625" style="141" customWidth="1"/>
    <col min="10760" max="10760" width="12.77734375" style="141" customWidth="1"/>
    <col min="10761" max="10761" width="15.33203125" style="141" customWidth="1"/>
    <col min="10762" max="10762" width="7" style="141" customWidth="1"/>
    <col min="10763" max="10763" width="11.33203125" style="141" customWidth="1"/>
    <col min="10764" max="10764" width="12" style="141" customWidth="1"/>
    <col min="10765" max="10765" width="16.33203125" style="141" customWidth="1"/>
    <col min="10766" max="11008" width="10.88671875" style="141"/>
    <col min="11009" max="11009" width="2.33203125" style="141" customWidth="1"/>
    <col min="11010" max="11010" width="18" style="141" customWidth="1"/>
    <col min="11011" max="11011" width="13" style="141" customWidth="1"/>
    <col min="11012" max="11012" width="9.6640625" style="141" customWidth="1"/>
    <col min="11013" max="11013" width="14.44140625" style="141" customWidth="1"/>
    <col min="11014" max="11014" width="6.6640625" style="141" customWidth="1"/>
    <col min="11015" max="11015" width="11.6640625" style="141" customWidth="1"/>
    <col min="11016" max="11016" width="12.77734375" style="141" customWidth="1"/>
    <col min="11017" max="11017" width="15.33203125" style="141" customWidth="1"/>
    <col min="11018" max="11018" width="7" style="141" customWidth="1"/>
    <col min="11019" max="11019" width="11.33203125" style="141" customWidth="1"/>
    <col min="11020" max="11020" width="12" style="141" customWidth="1"/>
    <col min="11021" max="11021" width="16.33203125" style="141" customWidth="1"/>
    <col min="11022" max="11264" width="10.88671875" style="141"/>
    <col min="11265" max="11265" width="2.33203125" style="141" customWidth="1"/>
    <col min="11266" max="11266" width="18" style="141" customWidth="1"/>
    <col min="11267" max="11267" width="13" style="141" customWidth="1"/>
    <col min="11268" max="11268" width="9.6640625" style="141" customWidth="1"/>
    <col min="11269" max="11269" width="14.44140625" style="141" customWidth="1"/>
    <col min="11270" max="11270" width="6.6640625" style="141" customWidth="1"/>
    <col min="11271" max="11271" width="11.6640625" style="141" customWidth="1"/>
    <col min="11272" max="11272" width="12.77734375" style="141" customWidth="1"/>
    <col min="11273" max="11273" width="15.33203125" style="141" customWidth="1"/>
    <col min="11274" max="11274" width="7" style="141" customWidth="1"/>
    <col min="11275" max="11275" width="11.33203125" style="141" customWidth="1"/>
    <col min="11276" max="11276" width="12" style="141" customWidth="1"/>
    <col min="11277" max="11277" width="16.33203125" style="141" customWidth="1"/>
    <col min="11278" max="11520" width="10.88671875" style="141"/>
    <col min="11521" max="11521" width="2.33203125" style="141" customWidth="1"/>
    <col min="11522" max="11522" width="18" style="141" customWidth="1"/>
    <col min="11523" max="11523" width="13" style="141" customWidth="1"/>
    <col min="11524" max="11524" width="9.6640625" style="141" customWidth="1"/>
    <col min="11525" max="11525" width="14.44140625" style="141" customWidth="1"/>
    <col min="11526" max="11526" width="6.6640625" style="141" customWidth="1"/>
    <col min="11527" max="11527" width="11.6640625" style="141" customWidth="1"/>
    <col min="11528" max="11528" width="12.77734375" style="141" customWidth="1"/>
    <col min="11529" max="11529" width="15.33203125" style="141" customWidth="1"/>
    <col min="11530" max="11530" width="7" style="141" customWidth="1"/>
    <col min="11531" max="11531" width="11.33203125" style="141" customWidth="1"/>
    <col min="11532" max="11532" width="12" style="141" customWidth="1"/>
    <col min="11533" max="11533" width="16.33203125" style="141" customWidth="1"/>
    <col min="11534" max="11776" width="10.88671875" style="141"/>
    <col min="11777" max="11777" width="2.33203125" style="141" customWidth="1"/>
    <col min="11778" max="11778" width="18" style="141" customWidth="1"/>
    <col min="11779" max="11779" width="13" style="141" customWidth="1"/>
    <col min="11780" max="11780" width="9.6640625" style="141" customWidth="1"/>
    <col min="11781" max="11781" width="14.44140625" style="141" customWidth="1"/>
    <col min="11782" max="11782" width="6.6640625" style="141" customWidth="1"/>
    <col min="11783" max="11783" width="11.6640625" style="141" customWidth="1"/>
    <col min="11784" max="11784" width="12.77734375" style="141" customWidth="1"/>
    <col min="11785" max="11785" width="15.33203125" style="141" customWidth="1"/>
    <col min="11786" max="11786" width="7" style="141" customWidth="1"/>
    <col min="11787" max="11787" width="11.33203125" style="141" customWidth="1"/>
    <col min="11788" max="11788" width="12" style="141" customWidth="1"/>
    <col min="11789" max="11789" width="16.33203125" style="141" customWidth="1"/>
    <col min="11790" max="12032" width="10.88671875" style="141"/>
    <col min="12033" max="12033" width="2.33203125" style="141" customWidth="1"/>
    <col min="12034" max="12034" width="18" style="141" customWidth="1"/>
    <col min="12035" max="12035" width="13" style="141" customWidth="1"/>
    <col min="12036" max="12036" width="9.6640625" style="141" customWidth="1"/>
    <col min="12037" max="12037" width="14.44140625" style="141" customWidth="1"/>
    <col min="12038" max="12038" width="6.6640625" style="141" customWidth="1"/>
    <col min="12039" max="12039" width="11.6640625" style="141" customWidth="1"/>
    <col min="12040" max="12040" width="12.77734375" style="141" customWidth="1"/>
    <col min="12041" max="12041" width="15.33203125" style="141" customWidth="1"/>
    <col min="12042" max="12042" width="7" style="141" customWidth="1"/>
    <col min="12043" max="12043" width="11.33203125" style="141" customWidth="1"/>
    <col min="12044" max="12044" width="12" style="141" customWidth="1"/>
    <col min="12045" max="12045" width="16.33203125" style="141" customWidth="1"/>
    <col min="12046" max="12288" width="10.88671875" style="141"/>
    <col min="12289" max="12289" width="2.33203125" style="141" customWidth="1"/>
    <col min="12290" max="12290" width="18" style="141" customWidth="1"/>
    <col min="12291" max="12291" width="13" style="141" customWidth="1"/>
    <col min="12292" max="12292" width="9.6640625" style="141" customWidth="1"/>
    <col min="12293" max="12293" width="14.44140625" style="141" customWidth="1"/>
    <col min="12294" max="12294" width="6.6640625" style="141" customWidth="1"/>
    <col min="12295" max="12295" width="11.6640625" style="141" customWidth="1"/>
    <col min="12296" max="12296" width="12.77734375" style="141" customWidth="1"/>
    <col min="12297" max="12297" width="15.33203125" style="141" customWidth="1"/>
    <col min="12298" max="12298" width="7" style="141" customWidth="1"/>
    <col min="12299" max="12299" width="11.33203125" style="141" customWidth="1"/>
    <col min="12300" max="12300" width="12" style="141" customWidth="1"/>
    <col min="12301" max="12301" width="16.33203125" style="141" customWidth="1"/>
    <col min="12302" max="12544" width="10.88671875" style="141"/>
    <col min="12545" max="12545" width="2.33203125" style="141" customWidth="1"/>
    <col min="12546" max="12546" width="18" style="141" customWidth="1"/>
    <col min="12547" max="12547" width="13" style="141" customWidth="1"/>
    <col min="12548" max="12548" width="9.6640625" style="141" customWidth="1"/>
    <col min="12549" max="12549" width="14.44140625" style="141" customWidth="1"/>
    <col min="12550" max="12550" width="6.6640625" style="141" customWidth="1"/>
    <col min="12551" max="12551" width="11.6640625" style="141" customWidth="1"/>
    <col min="12552" max="12552" width="12.77734375" style="141" customWidth="1"/>
    <col min="12553" max="12553" width="15.33203125" style="141" customWidth="1"/>
    <col min="12554" max="12554" width="7" style="141" customWidth="1"/>
    <col min="12555" max="12555" width="11.33203125" style="141" customWidth="1"/>
    <col min="12556" max="12556" width="12" style="141" customWidth="1"/>
    <col min="12557" max="12557" width="16.33203125" style="141" customWidth="1"/>
    <col min="12558" max="12800" width="10.88671875" style="141"/>
    <col min="12801" max="12801" width="2.33203125" style="141" customWidth="1"/>
    <col min="12802" max="12802" width="18" style="141" customWidth="1"/>
    <col min="12803" max="12803" width="13" style="141" customWidth="1"/>
    <col min="12804" max="12804" width="9.6640625" style="141" customWidth="1"/>
    <col min="12805" max="12805" width="14.44140625" style="141" customWidth="1"/>
    <col min="12806" max="12806" width="6.6640625" style="141" customWidth="1"/>
    <col min="12807" max="12807" width="11.6640625" style="141" customWidth="1"/>
    <col min="12808" max="12808" width="12.77734375" style="141" customWidth="1"/>
    <col min="12809" max="12809" width="15.33203125" style="141" customWidth="1"/>
    <col min="12810" max="12810" width="7" style="141" customWidth="1"/>
    <col min="12811" max="12811" width="11.33203125" style="141" customWidth="1"/>
    <col min="12812" max="12812" width="12" style="141" customWidth="1"/>
    <col min="12813" max="12813" width="16.33203125" style="141" customWidth="1"/>
    <col min="12814" max="13056" width="10.88671875" style="141"/>
    <col min="13057" max="13057" width="2.33203125" style="141" customWidth="1"/>
    <col min="13058" max="13058" width="18" style="141" customWidth="1"/>
    <col min="13059" max="13059" width="13" style="141" customWidth="1"/>
    <col min="13060" max="13060" width="9.6640625" style="141" customWidth="1"/>
    <col min="13061" max="13061" width="14.44140625" style="141" customWidth="1"/>
    <col min="13062" max="13062" width="6.6640625" style="141" customWidth="1"/>
    <col min="13063" max="13063" width="11.6640625" style="141" customWidth="1"/>
    <col min="13064" max="13064" width="12.77734375" style="141" customWidth="1"/>
    <col min="13065" max="13065" width="15.33203125" style="141" customWidth="1"/>
    <col min="13066" max="13066" width="7" style="141" customWidth="1"/>
    <col min="13067" max="13067" width="11.33203125" style="141" customWidth="1"/>
    <col min="13068" max="13068" width="12" style="141" customWidth="1"/>
    <col min="13069" max="13069" width="16.33203125" style="141" customWidth="1"/>
    <col min="13070" max="13312" width="10.88671875" style="141"/>
    <col min="13313" max="13313" width="2.33203125" style="141" customWidth="1"/>
    <col min="13314" max="13314" width="18" style="141" customWidth="1"/>
    <col min="13315" max="13315" width="13" style="141" customWidth="1"/>
    <col min="13316" max="13316" width="9.6640625" style="141" customWidth="1"/>
    <col min="13317" max="13317" width="14.44140625" style="141" customWidth="1"/>
    <col min="13318" max="13318" width="6.6640625" style="141" customWidth="1"/>
    <col min="13319" max="13319" width="11.6640625" style="141" customWidth="1"/>
    <col min="13320" max="13320" width="12.77734375" style="141" customWidth="1"/>
    <col min="13321" max="13321" width="15.33203125" style="141" customWidth="1"/>
    <col min="13322" max="13322" width="7" style="141" customWidth="1"/>
    <col min="13323" max="13323" width="11.33203125" style="141" customWidth="1"/>
    <col min="13324" max="13324" width="12" style="141" customWidth="1"/>
    <col min="13325" max="13325" width="16.33203125" style="141" customWidth="1"/>
    <col min="13326" max="13568" width="10.88671875" style="141"/>
    <col min="13569" max="13569" width="2.33203125" style="141" customWidth="1"/>
    <col min="13570" max="13570" width="18" style="141" customWidth="1"/>
    <col min="13571" max="13571" width="13" style="141" customWidth="1"/>
    <col min="13572" max="13572" width="9.6640625" style="141" customWidth="1"/>
    <col min="13573" max="13573" width="14.44140625" style="141" customWidth="1"/>
    <col min="13574" max="13574" width="6.6640625" style="141" customWidth="1"/>
    <col min="13575" max="13575" width="11.6640625" style="141" customWidth="1"/>
    <col min="13576" max="13576" width="12.77734375" style="141" customWidth="1"/>
    <col min="13577" max="13577" width="15.33203125" style="141" customWidth="1"/>
    <col min="13578" max="13578" width="7" style="141" customWidth="1"/>
    <col min="13579" max="13579" width="11.33203125" style="141" customWidth="1"/>
    <col min="13580" max="13580" width="12" style="141" customWidth="1"/>
    <col min="13581" max="13581" width="16.33203125" style="141" customWidth="1"/>
    <col min="13582" max="13824" width="10.88671875" style="141"/>
    <col min="13825" max="13825" width="2.33203125" style="141" customWidth="1"/>
    <col min="13826" max="13826" width="18" style="141" customWidth="1"/>
    <col min="13827" max="13827" width="13" style="141" customWidth="1"/>
    <col min="13828" max="13828" width="9.6640625" style="141" customWidth="1"/>
    <col min="13829" max="13829" width="14.44140625" style="141" customWidth="1"/>
    <col min="13830" max="13830" width="6.6640625" style="141" customWidth="1"/>
    <col min="13831" max="13831" width="11.6640625" style="141" customWidth="1"/>
    <col min="13832" max="13832" width="12.77734375" style="141" customWidth="1"/>
    <col min="13833" max="13833" width="15.33203125" style="141" customWidth="1"/>
    <col min="13834" max="13834" width="7" style="141" customWidth="1"/>
    <col min="13835" max="13835" width="11.33203125" style="141" customWidth="1"/>
    <col min="13836" max="13836" width="12" style="141" customWidth="1"/>
    <col min="13837" max="13837" width="16.33203125" style="141" customWidth="1"/>
    <col min="13838" max="14080" width="10.88671875" style="141"/>
    <col min="14081" max="14081" width="2.33203125" style="141" customWidth="1"/>
    <col min="14082" max="14082" width="18" style="141" customWidth="1"/>
    <col min="14083" max="14083" width="13" style="141" customWidth="1"/>
    <col min="14084" max="14084" width="9.6640625" style="141" customWidth="1"/>
    <col min="14085" max="14085" width="14.44140625" style="141" customWidth="1"/>
    <col min="14086" max="14086" width="6.6640625" style="141" customWidth="1"/>
    <col min="14087" max="14087" width="11.6640625" style="141" customWidth="1"/>
    <col min="14088" max="14088" width="12.77734375" style="141" customWidth="1"/>
    <col min="14089" max="14089" width="15.33203125" style="141" customWidth="1"/>
    <col min="14090" max="14090" width="7" style="141" customWidth="1"/>
    <col min="14091" max="14091" width="11.33203125" style="141" customWidth="1"/>
    <col min="14092" max="14092" width="12" style="141" customWidth="1"/>
    <col min="14093" max="14093" width="16.33203125" style="141" customWidth="1"/>
    <col min="14094" max="14336" width="10.88671875" style="141"/>
    <col min="14337" max="14337" width="2.33203125" style="141" customWidth="1"/>
    <col min="14338" max="14338" width="18" style="141" customWidth="1"/>
    <col min="14339" max="14339" width="13" style="141" customWidth="1"/>
    <col min="14340" max="14340" width="9.6640625" style="141" customWidth="1"/>
    <col min="14341" max="14341" width="14.44140625" style="141" customWidth="1"/>
    <col min="14342" max="14342" width="6.6640625" style="141" customWidth="1"/>
    <col min="14343" max="14343" width="11.6640625" style="141" customWidth="1"/>
    <col min="14344" max="14344" width="12.77734375" style="141" customWidth="1"/>
    <col min="14345" max="14345" width="15.33203125" style="141" customWidth="1"/>
    <col min="14346" max="14346" width="7" style="141" customWidth="1"/>
    <col min="14347" max="14347" width="11.33203125" style="141" customWidth="1"/>
    <col min="14348" max="14348" width="12" style="141" customWidth="1"/>
    <col min="14349" max="14349" width="16.33203125" style="141" customWidth="1"/>
    <col min="14350" max="14592" width="10.88671875" style="141"/>
    <col min="14593" max="14593" width="2.33203125" style="141" customWidth="1"/>
    <col min="14594" max="14594" width="18" style="141" customWidth="1"/>
    <col min="14595" max="14595" width="13" style="141" customWidth="1"/>
    <col min="14596" max="14596" width="9.6640625" style="141" customWidth="1"/>
    <col min="14597" max="14597" width="14.44140625" style="141" customWidth="1"/>
    <col min="14598" max="14598" width="6.6640625" style="141" customWidth="1"/>
    <col min="14599" max="14599" width="11.6640625" style="141" customWidth="1"/>
    <col min="14600" max="14600" width="12.77734375" style="141" customWidth="1"/>
    <col min="14601" max="14601" width="15.33203125" style="141" customWidth="1"/>
    <col min="14602" max="14602" width="7" style="141" customWidth="1"/>
    <col min="14603" max="14603" width="11.33203125" style="141" customWidth="1"/>
    <col min="14604" max="14604" width="12" style="141" customWidth="1"/>
    <col min="14605" max="14605" width="16.33203125" style="141" customWidth="1"/>
    <col min="14606" max="14848" width="10.88671875" style="141"/>
    <col min="14849" max="14849" width="2.33203125" style="141" customWidth="1"/>
    <col min="14850" max="14850" width="18" style="141" customWidth="1"/>
    <col min="14851" max="14851" width="13" style="141" customWidth="1"/>
    <col min="14852" max="14852" width="9.6640625" style="141" customWidth="1"/>
    <col min="14853" max="14853" width="14.44140625" style="141" customWidth="1"/>
    <col min="14854" max="14854" width="6.6640625" style="141" customWidth="1"/>
    <col min="14855" max="14855" width="11.6640625" style="141" customWidth="1"/>
    <col min="14856" max="14856" width="12.77734375" style="141" customWidth="1"/>
    <col min="14857" max="14857" width="15.33203125" style="141" customWidth="1"/>
    <col min="14858" max="14858" width="7" style="141" customWidth="1"/>
    <col min="14859" max="14859" width="11.33203125" style="141" customWidth="1"/>
    <col min="14860" max="14860" width="12" style="141" customWidth="1"/>
    <col min="14861" max="14861" width="16.33203125" style="141" customWidth="1"/>
    <col min="14862" max="15104" width="10.88671875" style="141"/>
    <col min="15105" max="15105" width="2.33203125" style="141" customWidth="1"/>
    <col min="15106" max="15106" width="18" style="141" customWidth="1"/>
    <col min="15107" max="15107" width="13" style="141" customWidth="1"/>
    <col min="15108" max="15108" width="9.6640625" style="141" customWidth="1"/>
    <col min="15109" max="15109" width="14.44140625" style="141" customWidth="1"/>
    <col min="15110" max="15110" width="6.6640625" style="141" customWidth="1"/>
    <col min="15111" max="15111" width="11.6640625" style="141" customWidth="1"/>
    <col min="15112" max="15112" width="12.77734375" style="141" customWidth="1"/>
    <col min="15113" max="15113" width="15.33203125" style="141" customWidth="1"/>
    <col min="15114" max="15114" width="7" style="141" customWidth="1"/>
    <col min="15115" max="15115" width="11.33203125" style="141" customWidth="1"/>
    <col min="15116" max="15116" width="12" style="141" customWidth="1"/>
    <col min="15117" max="15117" width="16.33203125" style="141" customWidth="1"/>
    <col min="15118" max="15360" width="10.88671875" style="141"/>
    <col min="15361" max="15361" width="2.33203125" style="141" customWidth="1"/>
    <col min="15362" max="15362" width="18" style="141" customWidth="1"/>
    <col min="15363" max="15363" width="13" style="141" customWidth="1"/>
    <col min="15364" max="15364" width="9.6640625" style="141" customWidth="1"/>
    <col min="15365" max="15365" width="14.44140625" style="141" customWidth="1"/>
    <col min="15366" max="15366" width="6.6640625" style="141" customWidth="1"/>
    <col min="15367" max="15367" width="11.6640625" style="141" customWidth="1"/>
    <col min="15368" max="15368" width="12.77734375" style="141" customWidth="1"/>
    <col min="15369" max="15369" width="15.33203125" style="141" customWidth="1"/>
    <col min="15370" max="15370" width="7" style="141" customWidth="1"/>
    <col min="15371" max="15371" width="11.33203125" style="141" customWidth="1"/>
    <col min="15372" max="15372" width="12" style="141" customWidth="1"/>
    <col min="15373" max="15373" width="16.33203125" style="141" customWidth="1"/>
    <col min="15374" max="15616" width="10.88671875" style="141"/>
    <col min="15617" max="15617" width="2.33203125" style="141" customWidth="1"/>
    <col min="15618" max="15618" width="18" style="141" customWidth="1"/>
    <col min="15619" max="15619" width="13" style="141" customWidth="1"/>
    <col min="15620" max="15620" width="9.6640625" style="141" customWidth="1"/>
    <col min="15621" max="15621" width="14.44140625" style="141" customWidth="1"/>
    <col min="15622" max="15622" width="6.6640625" style="141" customWidth="1"/>
    <col min="15623" max="15623" width="11.6640625" style="141" customWidth="1"/>
    <col min="15624" max="15624" width="12.77734375" style="141" customWidth="1"/>
    <col min="15625" max="15625" width="15.33203125" style="141" customWidth="1"/>
    <col min="15626" max="15626" width="7" style="141" customWidth="1"/>
    <col min="15627" max="15627" width="11.33203125" style="141" customWidth="1"/>
    <col min="15628" max="15628" width="12" style="141" customWidth="1"/>
    <col min="15629" max="15629" width="16.33203125" style="141" customWidth="1"/>
    <col min="15630" max="15872" width="10.88671875" style="141"/>
    <col min="15873" max="15873" width="2.33203125" style="141" customWidth="1"/>
    <col min="15874" max="15874" width="18" style="141" customWidth="1"/>
    <col min="15875" max="15875" width="13" style="141" customWidth="1"/>
    <col min="15876" max="15876" width="9.6640625" style="141" customWidth="1"/>
    <col min="15877" max="15877" width="14.44140625" style="141" customWidth="1"/>
    <col min="15878" max="15878" width="6.6640625" style="141" customWidth="1"/>
    <col min="15879" max="15879" width="11.6640625" style="141" customWidth="1"/>
    <col min="15880" max="15880" width="12.77734375" style="141" customWidth="1"/>
    <col min="15881" max="15881" width="15.33203125" style="141" customWidth="1"/>
    <col min="15882" max="15882" width="7" style="141" customWidth="1"/>
    <col min="15883" max="15883" width="11.33203125" style="141" customWidth="1"/>
    <col min="15884" max="15884" width="12" style="141" customWidth="1"/>
    <col min="15885" max="15885" width="16.33203125" style="141" customWidth="1"/>
    <col min="15886" max="16128" width="10.88671875" style="141"/>
    <col min="16129" max="16129" width="2.33203125" style="141" customWidth="1"/>
    <col min="16130" max="16130" width="18" style="141" customWidth="1"/>
    <col min="16131" max="16131" width="13" style="141" customWidth="1"/>
    <col min="16132" max="16132" width="9.6640625" style="141" customWidth="1"/>
    <col min="16133" max="16133" width="14.44140625" style="141" customWidth="1"/>
    <col min="16134" max="16134" width="6.6640625" style="141" customWidth="1"/>
    <col min="16135" max="16135" width="11.6640625" style="141" customWidth="1"/>
    <col min="16136" max="16136" width="12.77734375" style="141" customWidth="1"/>
    <col min="16137" max="16137" width="15.33203125" style="141" customWidth="1"/>
    <col min="16138" max="16138" width="7" style="141" customWidth="1"/>
    <col min="16139" max="16139" width="11.33203125" style="141" customWidth="1"/>
    <col min="16140" max="16140" width="12" style="141" customWidth="1"/>
    <col min="16141" max="16141" width="16.33203125" style="141" customWidth="1"/>
    <col min="16142" max="16384" width="10.88671875" style="141"/>
  </cols>
  <sheetData>
    <row r="1" spans="1:256" ht="15.6">
      <c r="A1" s="914" t="s">
        <v>311</v>
      </c>
      <c r="B1" s="914"/>
      <c r="C1" s="226" t="s">
        <v>312</v>
      </c>
      <c r="D1" s="227"/>
      <c r="E1" s="227"/>
      <c r="F1" s="227"/>
      <c r="G1" s="227"/>
      <c r="H1" s="227"/>
      <c r="I1" s="227"/>
      <c r="J1" s="227"/>
      <c r="K1" s="227"/>
      <c r="L1" s="227"/>
      <c r="M1" s="227"/>
    </row>
    <row r="2" spans="1:256">
      <c r="A2" s="915" t="s">
        <v>313</v>
      </c>
      <c r="B2" s="915"/>
      <c r="C2" s="226" t="s">
        <v>314</v>
      </c>
      <c r="D2" s="227"/>
      <c r="E2" s="227"/>
      <c r="F2" s="227"/>
      <c r="G2" s="227"/>
      <c r="H2" s="227"/>
      <c r="I2" s="227"/>
      <c r="J2" s="227"/>
      <c r="K2" s="227"/>
      <c r="L2" s="227"/>
      <c r="M2" s="227"/>
    </row>
    <row r="3" spans="1:256" ht="15.6">
      <c r="A3" s="916" t="s">
        <v>315</v>
      </c>
      <c r="B3" s="916"/>
      <c r="C3" s="916"/>
      <c r="D3" s="916"/>
      <c r="E3" s="916"/>
      <c r="F3" s="916"/>
      <c r="G3" s="916"/>
      <c r="H3" s="916"/>
      <c r="I3" s="916"/>
      <c r="J3" s="916"/>
      <c r="K3" s="916"/>
      <c r="L3" s="916"/>
      <c r="M3" s="227"/>
    </row>
    <row r="4" spans="1:256" ht="15.6">
      <c r="A4" s="917" t="s">
        <v>316</v>
      </c>
      <c r="B4" s="917"/>
      <c r="C4" s="917"/>
      <c r="D4" s="917"/>
      <c r="E4" s="917"/>
      <c r="F4" s="917"/>
      <c r="G4" s="917"/>
      <c r="H4" s="917"/>
      <c r="I4" s="917"/>
      <c r="J4" s="917"/>
      <c r="K4" s="917"/>
      <c r="L4" s="917"/>
      <c r="M4" s="227"/>
    </row>
    <row r="5" spans="1:256" ht="6" customHeight="1" thickBot="1">
      <c r="A5" s="228"/>
      <c r="B5" s="228"/>
      <c r="C5" s="228"/>
      <c r="D5" s="228"/>
      <c r="E5" s="228"/>
      <c r="F5" s="228"/>
      <c r="G5" s="228"/>
      <c r="H5" s="228"/>
      <c r="I5" s="228"/>
      <c r="J5" s="228"/>
      <c r="K5" s="228"/>
      <c r="L5" s="228"/>
      <c r="M5" s="227"/>
    </row>
    <row r="6" spans="1:256">
      <c r="A6" s="850" t="s">
        <v>317</v>
      </c>
      <c r="B6" s="851"/>
      <c r="C6" s="851"/>
      <c r="D6" s="851"/>
      <c r="E6" s="851"/>
      <c r="F6" s="851"/>
      <c r="G6" s="851"/>
      <c r="H6" s="851"/>
      <c r="I6" s="851"/>
      <c r="J6" s="851"/>
      <c r="K6" s="851"/>
      <c r="L6" s="852"/>
      <c r="M6" s="227"/>
    </row>
    <row r="7" spans="1:256" s="231" customFormat="1" ht="12.75" customHeight="1">
      <c r="A7" s="229"/>
      <c r="B7" s="230" t="s">
        <v>318</v>
      </c>
      <c r="C7" s="904" t="s">
        <v>319</v>
      </c>
      <c r="D7" s="904"/>
      <c r="E7" s="904"/>
      <c r="F7" s="904"/>
      <c r="G7" s="905"/>
      <c r="H7" s="906" t="s">
        <v>320</v>
      </c>
      <c r="I7" s="907"/>
      <c r="J7" s="918" t="s">
        <v>321</v>
      </c>
      <c r="K7" s="918"/>
      <c r="L7" s="919"/>
    </row>
    <row r="8" spans="1:256" s="231" customFormat="1" ht="11.25" customHeight="1">
      <c r="A8" s="229"/>
      <c r="B8" s="230" t="s">
        <v>322</v>
      </c>
      <c r="C8" s="904" t="s">
        <v>319</v>
      </c>
      <c r="D8" s="904"/>
      <c r="E8" s="904"/>
      <c r="F8" s="904"/>
      <c r="G8" s="905"/>
      <c r="H8" s="906" t="s">
        <v>323</v>
      </c>
      <c r="I8" s="907"/>
      <c r="J8" s="904" t="s">
        <v>321</v>
      </c>
      <c r="K8" s="904"/>
      <c r="L8" s="908"/>
    </row>
    <row r="9" spans="1:256" s="231" customFormat="1" ht="11.25" customHeight="1" thickBot="1">
      <c r="A9" s="232"/>
      <c r="B9" s="233" t="s">
        <v>324</v>
      </c>
      <c r="C9" s="909" t="s">
        <v>319</v>
      </c>
      <c r="D9" s="909"/>
      <c r="E9" s="909"/>
      <c r="F9" s="909"/>
      <c r="G9" s="910"/>
      <c r="H9" s="911" t="s">
        <v>325</v>
      </c>
      <c r="I9" s="912"/>
      <c r="J9" s="909" t="s">
        <v>321</v>
      </c>
      <c r="K9" s="909"/>
      <c r="L9" s="913"/>
    </row>
    <row r="10" spans="1:256" s="231" customFormat="1" ht="10.8" thickBot="1">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c r="CI10" s="234"/>
      <c r="CJ10" s="234"/>
      <c r="CK10" s="234"/>
      <c r="CL10" s="234"/>
      <c r="CM10" s="234"/>
      <c r="CN10" s="234"/>
      <c r="CO10" s="234"/>
      <c r="CP10" s="234"/>
      <c r="CQ10" s="234"/>
      <c r="CR10" s="234"/>
      <c r="CS10" s="234"/>
      <c r="CT10" s="234"/>
      <c r="CU10" s="234"/>
      <c r="CV10" s="234"/>
      <c r="CW10" s="234"/>
      <c r="CX10" s="234"/>
      <c r="CY10" s="234"/>
      <c r="CZ10" s="234"/>
      <c r="DA10" s="234"/>
      <c r="DB10" s="234"/>
      <c r="DC10" s="234"/>
      <c r="DD10" s="234"/>
      <c r="DE10" s="234"/>
      <c r="DF10" s="234"/>
      <c r="DG10" s="234"/>
      <c r="DH10" s="234"/>
      <c r="DI10" s="234"/>
      <c r="DJ10" s="234"/>
      <c r="DK10" s="234"/>
      <c r="DL10" s="234"/>
      <c r="DM10" s="234"/>
      <c r="DN10" s="234"/>
      <c r="DO10" s="234"/>
      <c r="DP10" s="234"/>
      <c r="DQ10" s="234"/>
      <c r="DR10" s="234"/>
      <c r="DS10" s="234"/>
      <c r="DT10" s="234"/>
      <c r="DU10" s="234"/>
      <c r="DV10" s="234"/>
      <c r="DW10" s="234"/>
      <c r="DX10" s="234"/>
      <c r="DY10" s="234"/>
      <c r="DZ10" s="234"/>
      <c r="EA10" s="234"/>
      <c r="EB10" s="234"/>
      <c r="EC10" s="234"/>
      <c r="ED10" s="234"/>
      <c r="EE10" s="234"/>
      <c r="EF10" s="234"/>
      <c r="EG10" s="234"/>
      <c r="EH10" s="234"/>
      <c r="EI10" s="234"/>
      <c r="EJ10" s="234"/>
      <c r="EK10" s="234"/>
      <c r="EL10" s="234"/>
      <c r="EM10" s="234"/>
      <c r="EN10" s="234"/>
      <c r="EO10" s="234"/>
      <c r="EP10" s="234"/>
      <c r="EQ10" s="234"/>
      <c r="ER10" s="234"/>
      <c r="ES10" s="234"/>
      <c r="ET10" s="234"/>
      <c r="EU10" s="234"/>
      <c r="EV10" s="234"/>
      <c r="EW10" s="234"/>
      <c r="EX10" s="234"/>
      <c r="EY10" s="234"/>
      <c r="EZ10" s="234"/>
      <c r="FA10" s="234"/>
      <c r="FB10" s="234"/>
      <c r="FC10" s="234"/>
      <c r="FD10" s="234"/>
      <c r="FE10" s="234"/>
      <c r="FF10" s="234"/>
      <c r="FG10" s="234"/>
      <c r="FH10" s="234"/>
      <c r="FI10" s="234"/>
      <c r="FJ10" s="234"/>
      <c r="FK10" s="234"/>
      <c r="FL10" s="234"/>
      <c r="FM10" s="234"/>
      <c r="FN10" s="234"/>
      <c r="FO10" s="234"/>
      <c r="FP10" s="234"/>
      <c r="FQ10" s="234"/>
      <c r="FR10" s="234"/>
      <c r="FS10" s="234"/>
      <c r="FT10" s="234"/>
      <c r="FU10" s="234"/>
      <c r="FV10" s="234"/>
      <c r="FW10" s="234"/>
      <c r="FX10" s="234"/>
      <c r="FY10" s="234"/>
      <c r="FZ10" s="234"/>
      <c r="GA10" s="234"/>
      <c r="GB10" s="234"/>
      <c r="GC10" s="234"/>
      <c r="GD10" s="234"/>
      <c r="GE10" s="234"/>
      <c r="GF10" s="234"/>
      <c r="GG10" s="234"/>
      <c r="GH10" s="234"/>
      <c r="GI10" s="234"/>
      <c r="GJ10" s="234"/>
      <c r="GK10" s="234"/>
      <c r="GL10" s="234"/>
      <c r="GM10" s="234"/>
      <c r="GN10" s="234"/>
      <c r="GO10" s="234"/>
      <c r="GP10" s="234"/>
      <c r="GQ10" s="234"/>
      <c r="GR10" s="234"/>
      <c r="GS10" s="234"/>
      <c r="GT10" s="234"/>
      <c r="GU10" s="234"/>
      <c r="GV10" s="234"/>
      <c r="GW10" s="234"/>
      <c r="GX10" s="234"/>
      <c r="GY10" s="234"/>
      <c r="GZ10" s="234"/>
      <c r="HA10" s="234"/>
      <c r="HB10" s="234"/>
      <c r="HC10" s="234"/>
      <c r="HD10" s="234"/>
      <c r="HE10" s="234"/>
      <c r="HF10" s="234"/>
      <c r="HG10" s="234"/>
      <c r="HH10" s="234"/>
      <c r="HI10" s="234"/>
      <c r="HJ10" s="234"/>
      <c r="HK10" s="234"/>
      <c r="HL10" s="234"/>
      <c r="HM10" s="234"/>
      <c r="HN10" s="234"/>
      <c r="HO10" s="234"/>
      <c r="HP10" s="234"/>
      <c r="HQ10" s="234"/>
      <c r="HR10" s="234"/>
      <c r="HS10" s="234"/>
      <c r="HT10" s="234"/>
      <c r="HU10" s="234"/>
      <c r="HV10" s="234"/>
      <c r="HW10" s="234"/>
      <c r="HX10" s="234"/>
      <c r="HY10" s="234"/>
      <c r="HZ10" s="234"/>
      <c r="IA10" s="234"/>
      <c r="IB10" s="234"/>
      <c r="IC10" s="234"/>
      <c r="ID10" s="234"/>
      <c r="IE10" s="234"/>
      <c r="IF10" s="234"/>
      <c r="IG10" s="234"/>
      <c r="IH10" s="234"/>
      <c r="II10" s="234"/>
      <c r="IJ10" s="234"/>
      <c r="IK10" s="234"/>
      <c r="IL10" s="234"/>
      <c r="IM10" s="234"/>
      <c r="IN10" s="234"/>
      <c r="IO10" s="234"/>
      <c r="IP10" s="234"/>
      <c r="IQ10" s="234"/>
      <c r="IR10" s="234"/>
      <c r="IS10" s="234"/>
      <c r="IT10" s="234"/>
      <c r="IU10" s="234"/>
      <c r="IV10" s="234"/>
    </row>
    <row r="11" spans="1:256" s="231" customFormat="1" ht="12.75" customHeight="1">
      <c r="A11" s="850" t="s">
        <v>326</v>
      </c>
      <c r="B11" s="851"/>
      <c r="C11" s="851"/>
      <c r="D11" s="851"/>
      <c r="E11" s="851"/>
      <c r="F11" s="851"/>
      <c r="G11" s="851"/>
      <c r="H11" s="851"/>
      <c r="I11" s="851"/>
      <c r="J11" s="851"/>
      <c r="K11" s="852"/>
    </row>
    <row r="12" spans="1:256" s="231" customFormat="1" ht="12" customHeight="1">
      <c r="A12" s="859" t="s">
        <v>327</v>
      </c>
      <c r="B12" s="848" t="s">
        <v>328</v>
      </c>
      <c r="C12" s="848" t="s">
        <v>329</v>
      </c>
      <c r="D12" s="848" t="s">
        <v>330</v>
      </c>
      <c r="E12" s="848" t="s">
        <v>331</v>
      </c>
      <c r="F12" s="848" t="s">
        <v>332</v>
      </c>
      <c r="G12" s="848" t="s">
        <v>333</v>
      </c>
      <c r="H12" s="900" t="s">
        <v>334</v>
      </c>
      <c r="I12" s="901"/>
      <c r="J12" s="848" t="s">
        <v>335</v>
      </c>
      <c r="K12" s="849"/>
    </row>
    <row r="13" spans="1:256" s="231" customFormat="1" ht="24" customHeight="1">
      <c r="A13" s="859"/>
      <c r="B13" s="848"/>
      <c r="C13" s="848"/>
      <c r="D13" s="848"/>
      <c r="E13" s="848"/>
      <c r="F13" s="848"/>
      <c r="G13" s="848"/>
      <c r="H13" s="902"/>
      <c r="I13" s="903"/>
      <c r="J13" s="77" t="s">
        <v>336</v>
      </c>
      <c r="K13" s="235" t="s">
        <v>337</v>
      </c>
    </row>
    <row r="14" spans="1:256" s="231" customFormat="1" ht="10.199999999999999">
      <c r="A14" s="236">
        <v>1</v>
      </c>
      <c r="B14" s="237"/>
      <c r="C14" s="237"/>
      <c r="D14" s="238"/>
      <c r="E14" s="237"/>
      <c r="F14" s="237"/>
      <c r="G14" s="237"/>
      <c r="H14" s="896"/>
      <c r="I14" s="897"/>
      <c r="J14" s="239"/>
      <c r="K14" s="240"/>
    </row>
    <row r="15" spans="1:256" s="231" customFormat="1" ht="10.199999999999999">
      <c r="A15" s="236">
        <v>2</v>
      </c>
      <c r="B15" s="237"/>
      <c r="C15" s="237"/>
      <c r="D15" s="238"/>
      <c r="E15" s="237"/>
      <c r="F15" s="237"/>
      <c r="G15" s="237"/>
      <c r="H15" s="896"/>
      <c r="I15" s="897"/>
      <c r="J15" s="239"/>
      <c r="K15" s="240"/>
    </row>
    <row r="16" spans="1:256" s="231" customFormat="1" ht="10.199999999999999">
      <c r="A16" s="236">
        <v>3</v>
      </c>
      <c r="B16" s="237"/>
      <c r="C16" s="237"/>
      <c r="D16" s="238"/>
      <c r="E16" s="237"/>
      <c r="F16" s="237"/>
      <c r="G16" s="237"/>
      <c r="H16" s="896"/>
      <c r="I16" s="897"/>
      <c r="J16" s="239"/>
      <c r="K16" s="240"/>
    </row>
    <row r="17" spans="1:11" s="231" customFormat="1" ht="10.199999999999999">
      <c r="A17" s="236">
        <v>4</v>
      </c>
      <c r="B17" s="237"/>
      <c r="C17" s="237"/>
      <c r="D17" s="238"/>
      <c r="E17" s="237"/>
      <c r="F17" s="237"/>
      <c r="G17" s="237"/>
      <c r="H17" s="896"/>
      <c r="I17" s="897"/>
      <c r="J17" s="239"/>
      <c r="K17" s="240"/>
    </row>
    <row r="18" spans="1:11" s="231" customFormat="1" ht="10.199999999999999">
      <c r="A18" s="236">
        <v>5</v>
      </c>
      <c r="B18" s="237"/>
      <c r="C18" s="237"/>
      <c r="D18" s="238"/>
      <c r="E18" s="237"/>
      <c r="F18" s="237"/>
      <c r="G18" s="237"/>
      <c r="H18" s="896"/>
      <c r="I18" s="897"/>
      <c r="J18" s="239"/>
      <c r="K18" s="240"/>
    </row>
    <row r="19" spans="1:11" s="231" customFormat="1" ht="10.199999999999999">
      <c r="A19" s="236">
        <v>6</v>
      </c>
      <c r="B19" s="237"/>
      <c r="C19" s="237"/>
      <c r="D19" s="238"/>
      <c r="E19" s="237"/>
      <c r="F19" s="237"/>
      <c r="G19" s="237"/>
      <c r="H19" s="896"/>
      <c r="I19" s="897"/>
      <c r="J19" s="239"/>
      <c r="K19" s="240"/>
    </row>
    <row r="20" spans="1:11" s="231" customFormat="1" ht="10.199999999999999">
      <c r="A20" s="236">
        <v>7</v>
      </c>
      <c r="B20" s="237"/>
      <c r="C20" s="237"/>
      <c r="D20" s="238"/>
      <c r="E20" s="237"/>
      <c r="F20" s="237"/>
      <c r="G20" s="237"/>
      <c r="H20" s="896"/>
      <c r="I20" s="897"/>
      <c r="J20" s="239"/>
      <c r="K20" s="240"/>
    </row>
    <row r="21" spans="1:11" s="231" customFormat="1" ht="10.199999999999999">
      <c r="A21" s="236">
        <v>8</v>
      </c>
      <c r="B21" s="237"/>
      <c r="C21" s="237"/>
      <c r="D21" s="238"/>
      <c r="E21" s="237"/>
      <c r="F21" s="237"/>
      <c r="G21" s="237"/>
      <c r="H21" s="896"/>
      <c r="I21" s="897"/>
      <c r="J21" s="239"/>
      <c r="K21" s="240"/>
    </row>
    <row r="22" spans="1:11" s="231" customFormat="1" ht="10.199999999999999">
      <c r="A22" s="236">
        <v>9</v>
      </c>
      <c r="B22" s="237"/>
      <c r="C22" s="237"/>
      <c r="D22" s="238"/>
      <c r="E22" s="237"/>
      <c r="F22" s="237"/>
      <c r="G22" s="237"/>
      <c r="H22" s="896"/>
      <c r="I22" s="897"/>
      <c r="J22" s="239"/>
      <c r="K22" s="240"/>
    </row>
    <row r="23" spans="1:11" s="231" customFormat="1" ht="10.199999999999999">
      <c r="A23" s="236">
        <v>10</v>
      </c>
      <c r="B23" s="237"/>
      <c r="C23" s="237"/>
      <c r="D23" s="238"/>
      <c r="E23" s="237"/>
      <c r="F23" s="237"/>
      <c r="G23" s="237"/>
      <c r="H23" s="896"/>
      <c r="I23" s="897"/>
      <c r="J23" s="239"/>
      <c r="K23" s="240"/>
    </row>
    <row r="24" spans="1:11" s="231" customFormat="1" ht="10.199999999999999">
      <c r="A24" s="236">
        <v>11</v>
      </c>
      <c r="B24" s="237"/>
      <c r="C24" s="237"/>
      <c r="D24" s="238"/>
      <c r="E24" s="237"/>
      <c r="F24" s="237"/>
      <c r="G24" s="237"/>
      <c r="H24" s="896"/>
      <c r="I24" s="897"/>
      <c r="J24" s="239"/>
      <c r="K24" s="240"/>
    </row>
    <row r="25" spans="1:11" s="231" customFormat="1" ht="10.199999999999999">
      <c r="A25" s="236">
        <v>12</v>
      </c>
      <c r="B25" s="237"/>
      <c r="C25" s="237"/>
      <c r="D25" s="238"/>
      <c r="E25" s="237"/>
      <c r="F25" s="237"/>
      <c r="G25" s="237"/>
      <c r="H25" s="896"/>
      <c r="I25" s="897"/>
      <c r="J25" s="239"/>
      <c r="K25" s="240"/>
    </row>
    <row r="26" spans="1:11" s="231" customFormat="1" ht="10.199999999999999">
      <c r="A26" s="236">
        <v>13</v>
      </c>
      <c r="B26" s="237"/>
      <c r="C26" s="237"/>
      <c r="D26" s="238"/>
      <c r="E26" s="237"/>
      <c r="F26" s="237"/>
      <c r="G26" s="237"/>
      <c r="H26" s="896"/>
      <c r="I26" s="897"/>
      <c r="J26" s="239"/>
      <c r="K26" s="240"/>
    </row>
    <row r="27" spans="1:11" s="231" customFormat="1" ht="10.199999999999999">
      <c r="A27" s="236">
        <v>14</v>
      </c>
      <c r="B27" s="237"/>
      <c r="C27" s="237"/>
      <c r="D27" s="238"/>
      <c r="E27" s="237"/>
      <c r="F27" s="237"/>
      <c r="G27" s="237"/>
      <c r="H27" s="896"/>
      <c r="I27" s="897"/>
      <c r="J27" s="239"/>
      <c r="K27" s="240"/>
    </row>
    <row r="28" spans="1:11" s="231" customFormat="1" ht="10.199999999999999">
      <c r="A28" s="236">
        <v>15</v>
      </c>
      <c r="B28" s="237"/>
      <c r="C28" s="237"/>
      <c r="D28" s="238"/>
      <c r="E28" s="237"/>
      <c r="F28" s="237"/>
      <c r="G28" s="237"/>
      <c r="H28" s="896"/>
      <c r="I28" s="897"/>
      <c r="J28" s="239"/>
      <c r="K28" s="240"/>
    </row>
    <row r="29" spans="1:11" s="231" customFormat="1" ht="10.199999999999999">
      <c r="A29" s="236">
        <v>16</v>
      </c>
      <c r="B29" s="237"/>
      <c r="C29" s="237"/>
      <c r="D29" s="238"/>
      <c r="E29" s="237"/>
      <c r="F29" s="237"/>
      <c r="G29" s="237"/>
      <c r="H29" s="896"/>
      <c r="I29" s="897"/>
      <c r="J29" s="239"/>
      <c r="K29" s="240"/>
    </row>
    <row r="30" spans="1:11" s="231" customFormat="1" ht="10.199999999999999">
      <c r="A30" s="236">
        <v>17</v>
      </c>
      <c r="B30" s="237"/>
      <c r="C30" s="237"/>
      <c r="D30" s="238"/>
      <c r="E30" s="237"/>
      <c r="F30" s="237"/>
      <c r="G30" s="237"/>
      <c r="H30" s="896"/>
      <c r="I30" s="897"/>
      <c r="J30" s="239"/>
      <c r="K30" s="240"/>
    </row>
    <row r="31" spans="1:11" s="231" customFormat="1" ht="10.199999999999999">
      <c r="A31" s="236">
        <v>18</v>
      </c>
      <c r="B31" s="237"/>
      <c r="C31" s="237"/>
      <c r="D31" s="238"/>
      <c r="E31" s="237"/>
      <c r="F31" s="237"/>
      <c r="G31" s="237"/>
      <c r="H31" s="896"/>
      <c r="I31" s="897"/>
      <c r="J31" s="239"/>
      <c r="K31" s="240"/>
    </row>
    <row r="32" spans="1:11" s="231" customFormat="1" ht="10.199999999999999">
      <c r="A32" s="236">
        <v>19</v>
      </c>
      <c r="B32" s="237"/>
      <c r="C32" s="237"/>
      <c r="D32" s="238"/>
      <c r="E32" s="237"/>
      <c r="F32" s="237"/>
      <c r="G32" s="237"/>
      <c r="H32" s="896"/>
      <c r="I32" s="897"/>
      <c r="J32" s="239"/>
      <c r="K32" s="240"/>
    </row>
    <row r="33" spans="1:12" s="231" customFormat="1" ht="10.199999999999999">
      <c r="A33" s="236">
        <v>20</v>
      </c>
      <c r="B33" s="237"/>
      <c r="C33" s="237"/>
      <c r="D33" s="238"/>
      <c r="E33" s="237"/>
      <c r="F33" s="237"/>
      <c r="G33" s="237"/>
      <c r="H33" s="896"/>
      <c r="I33" s="897"/>
      <c r="J33" s="239"/>
      <c r="K33" s="240"/>
    </row>
    <row r="34" spans="1:12" s="231" customFormat="1" ht="10.199999999999999">
      <c r="A34" s="236">
        <v>21</v>
      </c>
      <c r="B34" s="241"/>
      <c r="C34" s="241"/>
      <c r="D34" s="242"/>
      <c r="E34" s="241"/>
      <c r="F34" s="241"/>
      <c r="G34" s="241"/>
      <c r="H34" s="896"/>
      <c r="I34" s="897"/>
      <c r="J34" s="243"/>
      <c r="K34" s="244"/>
    </row>
    <row r="35" spans="1:12" s="231" customFormat="1" ht="10.199999999999999">
      <c r="A35" s="236">
        <v>22</v>
      </c>
      <c r="B35" s="241"/>
      <c r="C35" s="241"/>
      <c r="D35" s="242"/>
      <c r="E35" s="241"/>
      <c r="F35" s="241"/>
      <c r="G35" s="241"/>
      <c r="H35" s="896"/>
      <c r="I35" s="897"/>
      <c r="J35" s="243"/>
      <c r="K35" s="244"/>
    </row>
    <row r="36" spans="1:12" s="231" customFormat="1" ht="10.199999999999999">
      <c r="A36" s="236">
        <v>23</v>
      </c>
      <c r="B36" s="241"/>
      <c r="C36" s="241"/>
      <c r="D36" s="242"/>
      <c r="E36" s="241"/>
      <c r="F36" s="241"/>
      <c r="G36" s="241"/>
      <c r="H36" s="896"/>
      <c r="I36" s="897"/>
      <c r="J36" s="243"/>
      <c r="K36" s="244"/>
    </row>
    <row r="37" spans="1:12" s="231" customFormat="1" ht="10.199999999999999">
      <c r="A37" s="236">
        <v>24</v>
      </c>
      <c r="B37" s="241"/>
      <c r="C37" s="241"/>
      <c r="D37" s="242"/>
      <c r="E37" s="241"/>
      <c r="F37" s="241"/>
      <c r="G37" s="241"/>
      <c r="H37" s="896"/>
      <c r="I37" s="897"/>
      <c r="J37" s="243"/>
      <c r="K37" s="244"/>
    </row>
    <row r="38" spans="1:12" s="231" customFormat="1" ht="10.199999999999999">
      <c r="A38" s="236">
        <v>25</v>
      </c>
      <c r="B38" s="241"/>
      <c r="C38" s="241"/>
      <c r="D38" s="242"/>
      <c r="E38" s="241"/>
      <c r="F38" s="241"/>
      <c r="G38" s="241"/>
      <c r="H38" s="896"/>
      <c r="I38" s="897"/>
      <c r="J38" s="243"/>
      <c r="K38" s="244"/>
    </row>
    <row r="39" spans="1:12" s="231" customFormat="1" ht="10.199999999999999">
      <c r="A39" s="236">
        <v>26</v>
      </c>
      <c r="B39" s="245"/>
      <c r="C39" s="245"/>
      <c r="D39" s="246"/>
      <c r="E39" s="245"/>
      <c r="F39" s="245"/>
      <c r="G39" s="245"/>
      <c r="H39" s="896"/>
      <c r="I39" s="897"/>
      <c r="J39" s="247"/>
      <c r="K39" s="248"/>
    </row>
    <row r="40" spans="1:12" s="231" customFormat="1" ht="10.199999999999999">
      <c r="A40" s="236">
        <v>27</v>
      </c>
      <c r="B40" s="245"/>
      <c r="C40" s="245"/>
      <c r="D40" s="246"/>
      <c r="E40" s="245"/>
      <c r="F40" s="245"/>
      <c r="G40" s="245"/>
      <c r="H40" s="896"/>
      <c r="I40" s="897"/>
      <c r="J40" s="247"/>
      <c r="K40" s="248"/>
    </row>
    <row r="41" spans="1:12" s="231" customFormat="1" ht="10.199999999999999">
      <c r="A41" s="236">
        <v>28</v>
      </c>
      <c r="B41" s="245"/>
      <c r="C41" s="245"/>
      <c r="D41" s="246"/>
      <c r="E41" s="245"/>
      <c r="F41" s="245"/>
      <c r="G41" s="245"/>
      <c r="H41" s="896"/>
      <c r="I41" s="897"/>
      <c r="J41" s="247"/>
      <c r="K41" s="248"/>
    </row>
    <row r="42" spans="1:12" s="231" customFormat="1" ht="10.199999999999999">
      <c r="A42" s="236">
        <v>29</v>
      </c>
      <c r="B42" s="245"/>
      <c r="C42" s="245"/>
      <c r="D42" s="246"/>
      <c r="E42" s="245"/>
      <c r="F42" s="245"/>
      <c r="G42" s="245"/>
      <c r="H42" s="896"/>
      <c r="I42" s="897"/>
      <c r="J42" s="247"/>
      <c r="K42" s="248"/>
    </row>
    <row r="43" spans="1:12" s="231" customFormat="1" ht="10.8" thickBot="1">
      <c r="A43" s="249">
        <v>30</v>
      </c>
      <c r="B43" s="250"/>
      <c r="C43" s="250"/>
      <c r="D43" s="251"/>
      <c r="E43" s="250"/>
      <c r="F43" s="250"/>
      <c r="G43" s="250"/>
      <c r="H43" s="898"/>
      <c r="I43" s="899"/>
      <c r="J43" s="252"/>
      <c r="K43" s="253"/>
    </row>
    <row r="44" spans="1:12" s="231" customFormat="1" ht="6" customHeight="1">
      <c r="B44" s="254"/>
      <c r="C44" s="254"/>
      <c r="D44" s="255"/>
      <c r="E44" s="254"/>
      <c r="F44" s="254"/>
      <c r="G44" s="254"/>
      <c r="H44" s="256"/>
      <c r="I44" s="256"/>
      <c r="J44" s="257"/>
      <c r="K44" s="257"/>
    </row>
    <row r="45" spans="1:12" s="259" customFormat="1" ht="8.4">
      <c r="A45" s="258" t="s">
        <v>338</v>
      </c>
    </row>
    <row r="46" spans="1:12" s="259" customFormat="1" ht="8.4">
      <c r="A46" s="258" t="s">
        <v>339</v>
      </c>
      <c r="C46" s="260"/>
      <c r="D46" s="260"/>
      <c r="E46" s="260"/>
      <c r="F46" s="260"/>
      <c r="G46" s="260"/>
      <c r="H46" s="260"/>
      <c r="I46" s="260"/>
      <c r="J46" s="260"/>
      <c r="K46" s="260"/>
      <c r="L46" s="260"/>
    </row>
    <row r="47" spans="1:12" s="259" customFormat="1" ht="8.4">
      <c r="A47" s="258"/>
      <c r="C47" s="260"/>
      <c r="D47" s="260"/>
      <c r="E47" s="260"/>
      <c r="F47" s="260"/>
      <c r="G47" s="260"/>
      <c r="H47" s="260"/>
      <c r="I47" s="260"/>
      <c r="J47" s="260"/>
      <c r="K47" s="260"/>
      <c r="L47" s="260"/>
    </row>
    <row r="48" spans="1:12" s="259" customFormat="1" ht="9" thickBot="1">
      <c r="A48" s="258"/>
      <c r="C48" s="260"/>
      <c r="D48" s="260"/>
      <c r="E48" s="260"/>
      <c r="F48" s="260"/>
      <c r="G48" s="260"/>
      <c r="H48" s="260"/>
      <c r="I48" s="260"/>
      <c r="J48" s="260"/>
      <c r="K48" s="260"/>
      <c r="L48" s="260"/>
    </row>
    <row r="49" spans="1:12" s="231" customFormat="1" ht="13.5" customHeight="1">
      <c r="A49" s="796" t="s">
        <v>340</v>
      </c>
      <c r="B49" s="797"/>
      <c r="C49" s="797"/>
      <c r="D49" s="797"/>
      <c r="E49" s="797"/>
      <c r="F49" s="797"/>
      <c r="G49" s="797"/>
      <c r="H49" s="797"/>
      <c r="I49" s="797"/>
      <c r="J49" s="797"/>
      <c r="K49" s="797"/>
      <c r="L49" s="798"/>
    </row>
    <row r="50" spans="1:12" s="262" customFormat="1" ht="33.75" customHeight="1">
      <c r="A50" s="261" t="s">
        <v>327</v>
      </c>
      <c r="B50" s="77" t="s">
        <v>328</v>
      </c>
      <c r="C50" s="77" t="s">
        <v>329</v>
      </c>
      <c r="D50" s="77" t="s">
        <v>341</v>
      </c>
      <c r="E50" s="77" t="s">
        <v>331</v>
      </c>
      <c r="F50" s="77" t="s">
        <v>342</v>
      </c>
      <c r="G50" s="77" t="s">
        <v>333</v>
      </c>
      <c r="H50" s="845" t="s">
        <v>334</v>
      </c>
      <c r="I50" s="847"/>
      <c r="J50" s="848" t="s">
        <v>343</v>
      </c>
      <c r="K50" s="848"/>
      <c r="L50" s="235" t="s">
        <v>344</v>
      </c>
    </row>
    <row r="51" spans="1:12" s="231" customFormat="1" ht="10.199999999999999">
      <c r="A51" s="236">
        <v>1</v>
      </c>
      <c r="B51" s="263"/>
      <c r="C51" s="263"/>
      <c r="D51" s="263"/>
      <c r="E51" s="263"/>
      <c r="F51" s="263"/>
      <c r="G51" s="263"/>
      <c r="H51" s="892"/>
      <c r="I51" s="888"/>
      <c r="J51" s="894"/>
      <c r="K51" s="894"/>
      <c r="L51" s="264"/>
    </row>
    <row r="52" spans="1:12" s="231" customFormat="1" ht="10.199999999999999">
      <c r="A52" s="236">
        <v>2</v>
      </c>
      <c r="B52" s="263"/>
      <c r="C52" s="263"/>
      <c r="D52" s="263"/>
      <c r="E52" s="263"/>
      <c r="F52" s="263"/>
      <c r="G52" s="263"/>
      <c r="H52" s="892"/>
      <c r="I52" s="888"/>
      <c r="J52" s="894"/>
      <c r="K52" s="894"/>
      <c r="L52" s="264"/>
    </row>
    <row r="53" spans="1:12" s="231" customFormat="1" ht="10.199999999999999">
      <c r="A53" s="236">
        <v>3</v>
      </c>
      <c r="B53" s="263"/>
      <c r="C53" s="263"/>
      <c r="D53" s="263"/>
      <c r="E53" s="263"/>
      <c r="F53" s="263"/>
      <c r="G53" s="263"/>
      <c r="H53" s="892"/>
      <c r="I53" s="888"/>
      <c r="J53" s="894"/>
      <c r="K53" s="894"/>
      <c r="L53" s="264"/>
    </row>
    <row r="54" spans="1:12" s="231" customFormat="1" ht="10.199999999999999">
      <c r="A54" s="236">
        <v>4</v>
      </c>
      <c r="B54" s="263"/>
      <c r="C54" s="263"/>
      <c r="D54" s="263"/>
      <c r="E54" s="263"/>
      <c r="F54" s="263"/>
      <c r="G54" s="263"/>
      <c r="H54" s="892"/>
      <c r="I54" s="888"/>
      <c r="J54" s="894"/>
      <c r="K54" s="894"/>
      <c r="L54" s="264"/>
    </row>
    <row r="55" spans="1:12" s="231" customFormat="1" ht="10.199999999999999">
      <c r="A55" s="236">
        <v>5</v>
      </c>
      <c r="B55" s="263"/>
      <c r="C55" s="263"/>
      <c r="D55" s="265"/>
      <c r="E55" s="263"/>
      <c r="F55" s="263"/>
      <c r="G55" s="263"/>
      <c r="H55" s="892"/>
      <c r="I55" s="888"/>
      <c r="J55" s="894"/>
      <c r="K55" s="894"/>
      <c r="L55" s="264"/>
    </row>
    <row r="56" spans="1:12" s="231" customFormat="1" ht="10.199999999999999">
      <c r="A56" s="236">
        <v>6</v>
      </c>
      <c r="B56" s="263"/>
      <c r="C56" s="263"/>
      <c r="D56" s="265"/>
      <c r="E56" s="263"/>
      <c r="F56" s="263"/>
      <c r="G56" s="263"/>
      <c r="H56" s="892"/>
      <c r="I56" s="888"/>
      <c r="J56" s="894"/>
      <c r="K56" s="894"/>
      <c r="L56" s="264"/>
    </row>
    <row r="57" spans="1:12" s="231" customFormat="1" ht="10.199999999999999">
      <c r="A57" s="236">
        <v>7</v>
      </c>
      <c r="B57" s="263"/>
      <c r="C57" s="263"/>
      <c r="D57" s="265"/>
      <c r="E57" s="263"/>
      <c r="F57" s="263"/>
      <c r="G57" s="263"/>
      <c r="H57" s="892"/>
      <c r="I57" s="888"/>
      <c r="J57" s="894"/>
      <c r="K57" s="894"/>
      <c r="L57" s="264"/>
    </row>
    <row r="58" spans="1:12" s="231" customFormat="1" ht="10.199999999999999">
      <c r="A58" s="236">
        <v>8</v>
      </c>
      <c r="B58" s="263"/>
      <c r="C58" s="263"/>
      <c r="D58" s="265"/>
      <c r="E58" s="263"/>
      <c r="F58" s="263"/>
      <c r="G58" s="263"/>
      <c r="H58" s="892"/>
      <c r="I58" s="888"/>
      <c r="J58" s="894"/>
      <c r="K58" s="894"/>
      <c r="L58" s="264"/>
    </row>
    <row r="59" spans="1:12" s="231" customFormat="1" ht="10.199999999999999">
      <c r="A59" s="236">
        <v>9</v>
      </c>
      <c r="B59" s="263"/>
      <c r="C59" s="263"/>
      <c r="D59" s="263"/>
      <c r="E59" s="263"/>
      <c r="F59" s="263"/>
      <c r="G59" s="263"/>
      <c r="H59" s="892"/>
      <c r="I59" s="888"/>
      <c r="J59" s="894"/>
      <c r="K59" s="894"/>
      <c r="L59" s="264"/>
    </row>
    <row r="60" spans="1:12" s="231" customFormat="1" ht="10.199999999999999">
      <c r="A60" s="236">
        <v>10</v>
      </c>
      <c r="B60" s="263"/>
      <c r="C60" s="263"/>
      <c r="D60" s="263"/>
      <c r="E60" s="263"/>
      <c r="F60" s="263"/>
      <c r="G60" s="263"/>
      <c r="H60" s="892"/>
      <c r="I60" s="888"/>
      <c r="J60" s="894"/>
      <c r="K60" s="894"/>
      <c r="L60" s="264"/>
    </row>
    <row r="61" spans="1:12" s="231" customFormat="1" ht="10.199999999999999">
      <c r="A61" s="236">
        <v>11</v>
      </c>
      <c r="B61" s="263"/>
      <c r="C61" s="263"/>
      <c r="D61" s="263"/>
      <c r="E61" s="263"/>
      <c r="F61" s="263"/>
      <c r="G61" s="263"/>
      <c r="H61" s="892"/>
      <c r="I61" s="888"/>
      <c r="J61" s="894"/>
      <c r="K61" s="894"/>
      <c r="L61" s="264"/>
    </row>
    <row r="62" spans="1:12" s="231" customFormat="1" ht="10.199999999999999">
      <c r="A62" s="236">
        <v>12</v>
      </c>
      <c r="B62" s="263"/>
      <c r="C62" s="263"/>
      <c r="D62" s="263"/>
      <c r="E62" s="263"/>
      <c r="F62" s="263"/>
      <c r="G62" s="263"/>
      <c r="H62" s="892"/>
      <c r="I62" s="888"/>
      <c r="J62" s="894"/>
      <c r="K62" s="894"/>
      <c r="L62" s="264"/>
    </row>
    <row r="63" spans="1:12" s="231" customFormat="1" ht="10.199999999999999">
      <c r="A63" s="236">
        <v>13</v>
      </c>
      <c r="B63" s="263"/>
      <c r="C63" s="263"/>
      <c r="D63" s="263"/>
      <c r="E63" s="263"/>
      <c r="F63" s="263"/>
      <c r="G63" s="263"/>
      <c r="H63" s="892"/>
      <c r="I63" s="888"/>
      <c r="J63" s="894"/>
      <c r="K63" s="894"/>
      <c r="L63" s="264"/>
    </row>
    <row r="64" spans="1:12" s="231" customFormat="1" ht="10.199999999999999">
      <c r="A64" s="236">
        <v>14</v>
      </c>
      <c r="B64" s="263"/>
      <c r="C64" s="263"/>
      <c r="D64" s="263"/>
      <c r="E64" s="263"/>
      <c r="F64" s="263"/>
      <c r="G64" s="263"/>
      <c r="H64" s="892"/>
      <c r="I64" s="888"/>
      <c r="J64" s="894"/>
      <c r="K64" s="894"/>
      <c r="L64" s="264"/>
    </row>
    <row r="65" spans="1:12" s="231" customFormat="1" ht="13.5" customHeight="1" thickBot="1">
      <c r="A65" s="249">
        <v>15</v>
      </c>
      <c r="B65" s="266"/>
      <c r="C65" s="266"/>
      <c r="D65" s="266"/>
      <c r="E65" s="266"/>
      <c r="F65" s="266"/>
      <c r="G65" s="266"/>
      <c r="H65" s="884"/>
      <c r="I65" s="880"/>
      <c r="J65" s="895"/>
      <c r="K65" s="895"/>
      <c r="L65" s="267"/>
    </row>
    <row r="66" spans="1:12" s="231" customFormat="1" ht="11.1" customHeight="1" thickBot="1">
      <c r="B66" s="268"/>
      <c r="C66" s="268"/>
      <c r="D66" s="268"/>
      <c r="E66" s="268"/>
      <c r="F66" s="268"/>
      <c r="G66" s="268"/>
      <c r="H66" s="268"/>
      <c r="I66" s="268"/>
      <c r="J66" s="268"/>
      <c r="K66" s="268"/>
      <c r="L66" s="268"/>
    </row>
    <row r="67" spans="1:12" s="231" customFormat="1" ht="13.5" customHeight="1">
      <c r="A67" s="796" t="s">
        <v>345</v>
      </c>
      <c r="B67" s="797"/>
      <c r="C67" s="797"/>
      <c r="D67" s="797"/>
      <c r="E67" s="797"/>
      <c r="F67" s="797"/>
      <c r="G67" s="797"/>
      <c r="H67" s="797"/>
      <c r="I67" s="797"/>
      <c r="J67" s="797"/>
      <c r="K67" s="797"/>
      <c r="L67" s="798"/>
    </row>
    <row r="68" spans="1:12" s="262" customFormat="1" ht="31.5" customHeight="1">
      <c r="A68" s="261" t="s">
        <v>327</v>
      </c>
      <c r="B68" s="77" t="s">
        <v>328</v>
      </c>
      <c r="C68" s="77" t="s">
        <v>329</v>
      </c>
      <c r="D68" s="77" t="s">
        <v>341</v>
      </c>
      <c r="E68" s="77" t="s">
        <v>331</v>
      </c>
      <c r="F68" s="77" t="s">
        <v>342</v>
      </c>
      <c r="G68" s="77" t="s">
        <v>333</v>
      </c>
      <c r="H68" s="77" t="s">
        <v>346</v>
      </c>
      <c r="I68" s="77" t="s">
        <v>343</v>
      </c>
      <c r="J68" s="848" t="s">
        <v>347</v>
      </c>
      <c r="K68" s="848"/>
      <c r="L68" s="235" t="s">
        <v>344</v>
      </c>
    </row>
    <row r="69" spans="1:12" s="231" customFormat="1" ht="10.199999999999999">
      <c r="A69" s="236">
        <v>1</v>
      </c>
      <c r="B69" s="263"/>
      <c r="C69" s="263"/>
      <c r="D69" s="265"/>
      <c r="E69" s="263"/>
      <c r="F69" s="263"/>
      <c r="G69" s="263"/>
      <c r="H69" s="241"/>
      <c r="I69" s="263"/>
      <c r="J69" s="892"/>
      <c r="K69" s="888"/>
      <c r="L69" s="264"/>
    </row>
    <row r="70" spans="1:12" s="231" customFormat="1" ht="10.199999999999999">
      <c r="A70" s="236">
        <v>2</v>
      </c>
      <c r="B70" s="263"/>
      <c r="C70" s="263"/>
      <c r="D70" s="265"/>
      <c r="E70" s="263"/>
      <c r="F70" s="263"/>
      <c r="G70" s="263"/>
      <c r="H70" s="254"/>
      <c r="I70" s="263"/>
      <c r="J70" s="892"/>
      <c r="K70" s="888"/>
      <c r="L70" s="264"/>
    </row>
    <row r="71" spans="1:12" s="231" customFormat="1" ht="10.199999999999999">
      <c r="A71" s="236">
        <v>3</v>
      </c>
      <c r="B71" s="263"/>
      <c r="C71" s="263"/>
      <c r="D71" s="263"/>
      <c r="E71" s="263"/>
      <c r="F71" s="263"/>
      <c r="G71" s="263"/>
      <c r="H71" s="263"/>
      <c r="I71" s="263"/>
      <c r="J71" s="894"/>
      <c r="K71" s="894"/>
      <c r="L71" s="264"/>
    </row>
    <row r="72" spans="1:12" s="231" customFormat="1" ht="10.199999999999999">
      <c r="A72" s="236">
        <v>4</v>
      </c>
      <c r="B72" s="263"/>
      <c r="C72" s="263"/>
      <c r="D72" s="263"/>
      <c r="E72" s="263"/>
      <c r="F72" s="263"/>
      <c r="G72" s="263"/>
      <c r="H72" s="263"/>
      <c r="I72" s="263"/>
      <c r="J72" s="894"/>
      <c r="K72" s="894"/>
      <c r="L72" s="264"/>
    </row>
    <row r="73" spans="1:12" s="231" customFormat="1" ht="10.199999999999999">
      <c r="A73" s="236">
        <v>5</v>
      </c>
      <c r="B73" s="263"/>
      <c r="C73" s="263"/>
      <c r="D73" s="263"/>
      <c r="E73" s="263"/>
      <c r="F73" s="263"/>
      <c r="G73" s="263"/>
      <c r="H73" s="263"/>
      <c r="I73" s="263"/>
      <c r="J73" s="894"/>
      <c r="K73" s="894"/>
      <c r="L73" s="264"/>
    </row>
    <row r="74" spans="1:12" s="231" customFormat="1" ht="10.199999999999999">
      <c r="A74" s="236">
        <v>6</v>
      </c>
      <c r="B74" s="263"/>
      <c r="C74" s="263"/>
      <c r="D74" s="263"/>
      <c r="E74" s="263"/>
      <c r="F74" s="263"/>
      <c r="G74" s="263"/>
      <c r="H74" s="263"/>
      <c r="I74" s="263"/>
      <c r="J74" s="894"/>
      <c r="K74" s="894"/>
      <c r="L74" s="264"/>
    </row>
    <row r="75" spans="1:12" s="231" customFormat="1" ht="10.199999999999999">
      <c r="A75" s="236">
        <v>7</v>
      </c>
      <c r="B75" s="263"/>
      <c r="C75" s="263"/>
      <c r="D75" s="263"/>
      <c r="E75" s="263"/>
      <c r="F75" s="263"/>
      <c r="G75" s="263"/>
      <c r="H75" s="263"/>
      <c r="I75" s="263"/>
      <c r="J75" s="894"/>
      <c r="K75" s="894"/>
      <c r="L75" s="264"/>
    </row>
    <row r="76" spans="1:12" s="231" customFormat="1" ht="10.199999999999999">
      <c r="A76" s="236">
        <v>8</v>
      </c>
      <c r="B76" s="263"/>
      <c r="C76" s="263"/>
      <c r="D76" s="263"/>
      <c r="E76" s="263"/>
      <c r="F76" s="263"/>
      <c r="G76" s="263"/>
      <c r="H76" s="263"/>
      <c r="I76" s="263"/>
      <c r="J76" s="894"/>
      <c r="K76" s="894"/>
      <c r="L76" s="264"/>
    </row>
    <row r="77" spans="1:12" s="231" customFormat="1" ht="10.199999999999999">
      <c r="A77" s="236">
        <v>9</v>
      </c>
      <c r="B77" s="263"/>
      <c r="C77" s="263"/>
      <c r="D77" s="263"/>
      <c r="E77" s="263"/>
      <c r="F77" s="263"/>
      <c r="G77" s="263"/>
      <c r="H77" s="263"/>
      <c r="I77" s="263"/>
      <c r="J77" s="894"/>
      <c r="K77" s="894"/>
      <c r="L77" s="264"/>
    </row>
    <row r="78" spans="1:12" s="231" customFormat="1" ht="13.5" customHeight="1" thickBot="1">
      <c r="A78" s="249">
        <v>10</v>
      </c>
      <c r="B78" s="266"/>
      <c r="C78" s="266"/>
      <c r="D78" s="266"/>
      <c r="E78" s="266"/>
      <c r="F78" s="266"/>
      <c r="G78" s="266"/>
      <c r="H78" s="266"/>
      <c r="I78" s="266"/>
      <c r="J78" s="895"/>
      <c r="K78" s="895"/>
      <c r="L78" s="267"/>
    </row>
    <row r="79" spans="1:12" s="231" customFormat="1" ht="11.1" customHeight="1" thickBot="1">
      <c r="B79" s="269"/>
      <c r="C79" s="269"/>
      <c r="D79" s="269"/>
      <c r="E79" s="269"/>
      <c r="F79" s="269"/>
      <c r="G79" s="269"/>
      <c r="H79" s="269"/>
      <c r="I79" s="269"/>
      <c r="J79" s="270"/>
      <c r="K79" s="270"/>
      <c r="L79" s="271"/>
    </row>
    <row r="80" spans="1:12" s="231" customFormat="1" ht="13.5" customHeight="1">
      <c r="A80" s="796" t="s">
        <v>348</v>
      </c>
      <c r="B80" s="797"/>
      <c r="C80" s="797"/>
      <c r="D80" s="797"/>
      <c r="E80" s="797"/>
      <c r="F80" s="797"/>
      <c r="G80" s="797" t="s">
        <v>349</v>
      </c>
      <c r="H80" s="797"/>
      <c r="I80" s="797"/>
      <c r="J80" s="797"/>
      <c r="K80" s="797"/>
      <c r="L80" s="798"/>
    </row>
    <row r="81" spans="1:12" s="231" customFormat="1" ht="13.5" customHeight="1">
      <c r="A81" s="838" t="s">
        <v>350</v>
      </c>
      <c r="B81" s="800"/>
      <c r="C81" s="800"/>
      <c r="D81" s="800" t="s">
        <v>351</v>
      </c>
      <c r="E81" s="800"/>
      <c r="F81" s="800"/>
      <c r="G81" s="800" t="s">
        <v>350</v>
      </c>
      <c r="H81" s="800"/>
      <c r="I81" s="800"/>
      <c r="J81" s="800" t="s">
        <v>351</v>
      </c>
      <c r="K81" s="800"/>
      <c r="L81" s="801"/>
    </row>
    <row r="82" spans="1:12" s="231" customFormat="1" ht="13.5" customHeight="1">
      <c r="A82" s="886"/>
      <c r="B82" s="887"/>
      <c r="C82" s="888"/>
      <c r="D82" s="889"/>
      <c r="E82" s="890"/>
      <c r="F82" s="891"/>
      <c r="G82" s="889"/>
      <c r="H82" s="890"/>
      <c r="I82" s="891"/>
      <c r="J82" s="892"/>
      <c r="K82" s="887"/>
      <c r="L82" s="893"/>
    </row>
    <row r="83" spans="1:12" s="231" customFormat="1" ht="13.5" customHeight="1">
      <c r="A83" s="886"/>
      <c r="B83" s="887"/>
      <c r="C83" s="888"/>
      <c r="D83" s="889"/>
      <c r="E83" s="890"/>
      <c r="F83" s="891"/>
      <c r="G83" s="889"/>
      <c r="H83" s="890"/>
      <c r="I83" s="891"/>
      <c r="J83" s="892"/>
      <c r="K83" s="887"/>
      <c r="L83" s="893"/>
    </row>
    <row r="84" spans="1:12" s="231" customFormat="1" ht="13.5" customHeight="1">
      <c r="A84" s="886"/>
      <c r="B84" s="887"/>
      <c r="C84" s="888"/>
      <c r="D84" s="889"/>
      <c r="E84" s="890"/>
      <c r="F84" s="891"/>
      <c r="G84" s="889"/>
      <c r="H84" s="890"/>
      <c r="I84" s="891"/>
      <c r="J84" s="892"/>
      <c r="K84" s="887"/>
      <c r="L84" s="893"/>
    </row>
    <row r="85" spans="1:12" s="231" customFormat="1" ht="13.5" customHeight="1">
      <c r="A85" s="886"/>
      <c r="B85" s="887"/>
      <c r="C85" s="888"/>
      <c r="D85" s="889"/>
      <c r="E85" s="890"/>
      <c r="F85" s="891"/>
      <c r="G85" s="889"/>
      <c r="H85" s="890"/>
      <c r="I85" s="891"/>
      <c r="J85" s="892"/>
      <c r="K85" s="887"/>
      <c r="L85" s="893"/>
    </row>
    <row r="86" spans="1:12" s="231" customFormat="1" ht="13.5" customHeight="1">
      <c r="A86" s="886"/>
      <c r="B86" s="887"/>
      <c r="C86" s="888"/>
      <c r="D86" s="889"/>
      <c r="E86" s="890"/>
      <c r="F86" s="891"/>
      <c r="G86" s="889"/>
      <c r="H86" s="890"/>
      <c r="I86" s="891"/>
      <c r="J86" s="892"/>
      <c r="K86" s="887"/>
      <c r="L86" s="893"/>
    </row>
    <row r="87" spans="1:12" s="231" customFormat="1" ht="13.5" customHeight="1">
      <c r="A87" s="886"/>
      <c r="B87" s="887"/>
      <c r="C87" s="888"/>
      <c r="D87" s="889"/>
      <c r="E87" s="890"/>
      <c r="F87" s="891"/>
      <c r="G87" s="889"/>
      <c r="H87" s="890"/>
      <c r="I87" s="891"/>
      <c r="J87" s="892"/>
      <c r="K87" s="887"/>
      <c r="L87" s="893"/>
    </row>
    <row r="88" spans="1:12" s="231" customFormat="1" ht="13.5" customHeight="1">
      <c r="A88" s="886"/>
      <c r="B88" s="887"/>
      <c r="C88" s="888"/>
      <c r="D88" s="889"/>
      <c r="E88" s="890"/>
      <c r="F88" s="891"/>
      <c r="G88" s="889"/>
      <c r="H88" s="890"/>
      <c r="I88" s="891"/>
      <c r="J88" s="892"/>
      <c r="K88" s="887"/>
      <c r="L88" s="893"/>
    </row>
    <row r="89" spans="1:12" s="231" customFormat="1" ht="13.5" customHeight="1">
      <c r="A89" s="886"/>
      <c r="B89" s="887"/>
      <c r="C89" s="888"/>
      <c r="D89" s="889"/>
      <c r="E89" s="890"/>
      <c r="F89" s="891"/>
      <c r="G89" s="889"/>
      <c r="H89" s="890"/>
      <c r="I89" s="891"/>
      <c r="J89" s="892"/>
      <c r="K89" s="887"/>
      <c r="L89" s="893"/>
    </row>
    <row r="90" spans="1:12" s="231" customFormat="1" ht="13.5" customHeight="1" thickBot="1">
      <c r="A90" s="878"/>
      <c r="B90" s="879"/>
      <c r="C90" s="880"/>
      <c r="D90" s="881"/>
      <c r="E90" s="882"/>
      <c r="F90" s="883"/>
      <c r="G90" s="881"/>
      <c r="H90" s="882"/>
      <c r="I90" s="883"/>
      <c r="J90" s="884"/>
      <c r="K90" s="879"/>
      <c r="L90" s="885"/>
    </row>
    <row r="91" spans="1:12" s="231" customFormat="1" ht="11.1" customHeight="1" thickBot="1">
      <c r="B91" s="234"/>
      <c r="E91" s="234"/>
      <c r="H91" s="234"/>
      <c r="J91" s="272"/>
      <c r="K91" s="234"/>
      <c r="L91" s="273"/>
    </row>
    <row r="92" spans="1:12" s="231" customFormat="1" ht="12.75" customHeight="1">
      <c r="A92" s="850" t="s">
        <v>352</v>
      </c>
      <c r="B92" s="851"/>
      <c r="C92" s="851"/>
      <c r="D92" s="851"/>
      <c r="E92" s="851"/>
      <c r="F92" s="851"/>
      <c r="G92" s="851"/>
      <c r="H92" s="851"/>
      <c r="I92" s="851"/>
      <c r="J92" s="851"/>
      <c r="K92" s="852"/>
      <c r="L92" s="230"/>
    </row>
    <row r="93" spans="1:12" s="231" customFormat="1" ht="36" customHeight="1">
      <c r="A93" s="261" t="s">
        <v>327</v>
      </c>
      <c r="B93" s="848" t="s">
        <v>353</v>
      </c>
      <c r="C93" s="848"/>
      <c r="D93" s="848"/>
      <c r="E93" s="848"/>
      <c r="F93" s="848" t="s">
        <v>354</v>
      </c>
      <c r="G93" s="848"/>
      <c r="H93" s="77" t="s">
        <v>355</v>
      </c>
      <c r="I93" s="845" t="s">
        <v>356</v>
      </c>
      <c r="J93" s="847"/>
      <c r="K93" s="235" t="s">
        <v>357</v>
      </c>
    </row>
    <row r="94" spans="1:12" s="231" customFormat="1" ht="10.199999999999999">
      <c r="A94" s="274">
        <v>20</v>
      </c>
      <c r="B94" s="863" t="s">
        <v>358</v>
      </c>
      <c r="C94" s="863"/>
      <c r="D94" s="863"/>
      <c r="E94" s="863"/>
      <c r="F94" s="872"/>
      <c r="G94" s="872"/>
      <c r="H94" s="275"/>
      <c r="I94" s="873" t="s">
        <v>359</v>
      </c>
      <c r="J94" s="874"/>
      <c r="K94" s="276"/>
    </row>
    <row r="95" spans="1:12" s="231" customFormat="1" ht="10.199999999999999">
      <c r="A95" s="274">
        <v>21</v>
      </c>
      <c r="B95" s="863" t="s">
        <v>360</v>
      </c>
      <c r="C95" s="863"/>
      <c r="D95" s="863"/>
      <c r="E95" s="863"/>
      <c r="F95" s="872"/>
      <c r="G95" s="872"/>
      <c r="H95" s="275"/>
      <c r="I95" s="873"/>
      <c r="J95" s="874"/>
      <c r="K95" s="276"/>
    </row>
    <row r="96" spans="1:12" s="231" customFormat="1" ht="10.199999999999999">
      <c r="A96" s="274">
        <v>22</v>
      </c>
      <c r="B96" s="863" t="s">
        <v>361</v>
      </c>
      <c r="C96" s="863"/>
      <c r="D96" s="863"/>
      <c r="E96" s="863"/>
      <c r="F96" s="872"/>
      <c r="G96" s="872"/>
      <c r="H96" s="275"/>
      <c r="I96" s="873"/>
      <c r="J96" s="874"/>
      <c r="K96" s="276"/>
    </row>
    <row r="97" spans="1:12" s="231" customFormat="1" ht="13.5" customHeight="1" thickBot="1">
      <c r="A97" s="277">
        <v>23</v>
      </c>
      <c r="B97" s="867" t="s">
        <v>362</v>
      </c>
      <c r="C97" s="867"/>
      <c r="D97" s="867"/>
      <c r="E97" s="867"/>
      <c r="F97" s="875"/>
      <c r="G97" s="875"/>
      <c r="H97" s="266"/>
      <c r="I97" s="876"/>
      <c r="J97" s="877"/>
      <c r="K97" s="278"/>
    </row>
    <row r="98" spans="1:12" s="231" customFormat="1" ht="11.1" customHeight="1" thickBot="1">
      <c r="J98" s="871"/>
      <c r="K98" s="871"/>
    </row>
    <row r="99" spans="1:12" s="231" customFormat="1" ht="12.75" customHeight="1">
      <c r="A99" s="850" t="s">
        <v>363</v>
      </c>
      <c r="B99" s="851"/>
      <c r="C99" s="851"/>
      <c r="D99" s="851"/>
      <c r="E99" s="851"/>
      <c r="F99" s="851"/>
      <c r="G99" s="851"/>
      <c r="H99" s="851"/>
      <c r="I99" s="851"/>
      <c r="J99" s="851"/>
      <c r="K99" s="851"/>
      <c r="L99" s="852"/>
    </row>
    <row r="100" spans="1:12" s="231" customFormat="1" ht="42" customHeight="1">
      <c r="A100" s="236" t="s">
        <v>327</v>
      </c>
      <c r="B100" s="279" t="s">
        <v>364</v>
      </c>
      <c r="C100" s="848" t="s">
        <v>353</v>
      </c>
      <c r="D100" s="848"/>
      <c r="E100" s="848"/>
      <c r="F100" s="848"/>
      <c r="G100" s="848"/>
      <c r="H100" s="77" t="s">
        <v>354</v>
      </c>
      <c r="I100" s="77" t="s">
        <v>355</v>
      </c>
      <c r="J100" s="848" t="s">
        <v>356</v>
      </c>
      <c r="K100" s="848"/>
      <c r="L100" s="235" t="s">
        <v>357</v>
      </c>
    </row>
    <row r="101" spans="1:12" s="231" customFormat="1" ht="12.75" customHeight="1">
      <c r="A101" s="859">
        <v>1</v>
      </c>
      <c r="B101" s="861"/>
      <c r="C101" s="863" t="s">
        <v>365</v>
      </c>
      <c r="D101" s="863"/>
      <c r="E101" s="863"/>
      <c r="F101" s="863"/>
      <c r="G101" s="863"/>
      <c r="H101" s="280"/>
      <c r="I101" s="280"/>
      <c r="J101" s="816"/>
      <c r="K101" s="816"/>
      <c r="L101" s="281"/>
    </row>
    <row r="102" spans="1:12" s="231" customFormat="1" ht="10.199999999999999">
      <c r="A102" s="859"/>
      <c r="B102" s="861"/>
      <c r="C102" s="864" t="s">
        <v>366</v>
      </c>
      <c r="D102" s="865"/>
      <c r="E102" s="865"/>
      <c r="F102" s="865"/>
      <c r="G102" s="866"/>
      <c r="H102" s="280"/>
      <c r="I102" s="280"/>
      <c r="J102" s="816"/>
      <c r="K102" s="816"/>
      <c r="L102" s="281"/>
    </row>
    <row r="103" spans="1:12" s="231" customFormat="1" ht="10.199999999999999">
      <c r="A103" s="859"/>
      <c r="B103" s="861"/>
      <c r="C103" s="864" t="s">
        <v>367</v>
      </c>
      <c r="D103" s="865"/>
      <c r="E103" s="865"/>
      <c r="F103" s="865"/>
      <c r="G103" s="866"/>
      <c r="H103" s="280"/>
      <c r="I103" s="280"/>
      <c r="J103" s="816"/>
      <c r="K103" s="816"/>
      <c r="L103" s="281"/>
    </row>
    <row r="104" spans="1:12" s="231" customFormat="1" ht="10.8" thickBot="1">
      <c r="A104" s="860"/>
      <c r="B104" s="862"/>
      <c r="C104" s="867" t="s">
        <v>368</v>
      </c>
      <c r="D104" s="867"/>
      <c r="E104" s="867"/>
      <c r="F104" s="867"/>
      <c r="G104" s="867"/>
      <c r="H104" s="282"/>
      <c r="I104" s="282"/>
      <c r="J104" s="819"/>
      <c r="K104" s="819"/>
      <c r="L104" s="283"/>
    </row>
    <row r="105" spans="1:12" s="231" customFormat="1" ht="12.75" customHeight="1">
      <c r="A105" s="868">
        <v>2</v>
      </c>
      <c r="B105" s="869"/>
      <c r="C105" s="870" t="s">
        <v>365</v>
      </c>
      <c r="D105" s="870"/>
      <c r="E105" s="870"/>
      <c r="F105" s="870"/>
      <c r="G105" s="870"/>
      <c r="H105" s="284"/>
      <c r="I105" s="284"/>
      <c r="J105" s="816"/>
      <c r="K105" s="816"/>
      <c r="L105" s="281"/>
    </row>
    <row r="106" spans="1:12" s="231" customFormat="1" ht="10.199999999999999">
      <c r="A106" s="859"/>
      <c r="B106" s="861"/>
      <c r="C106" s="864" t="s">
        <v>366</v>
      </c>
      <c r="D106" s="865"/>
      <c r="E106" s="865"/>
      <c r="F106" s="865"/>
      <c r="G106" s="866"/>
      <c r="H106" s="280"/>
      <c r="I106" s="280"/>
      <c r="J106" s="816"/>
      <c r="K106" s="816"/>
      <c r="L106" s="281"/>
    </row>
    <row r="107" spans="1:12" s="231" customFormat="1" ht="10.199999999999999">
      <c r="A107" s="859"/>
      <c r="B107" s="861"/>
      <c r="C107" s="864" t="s">
        <v>367</v>
      </c>
      <c r="D107" s="865"/>
      <c r="E107" s="865"/>
      <c r="F107" s="865"/>
      <c r="G107" s="866"/>
      <c r="H107" s="280"/>
      <c r="I107" s="280"/>
      <c r="J107" s="816"/>
      <c r="K107" s="816"/>
      <c r="L107" s="281"/>
    </row>
    <row r="108" spans="1:12" s="231" customFormat="1" ht="10.8" thickBot="1">
      <c r="A108" s="860"/>
      <c r="B108" s="862"/>
      <c r="C108" s="867" t="s">
        <v>368</v>
      </c>
      <c r="D108" s="867"/>
      <c r="E108" s="867"/>
      <c r="F108" s="867"/>
      <c r="G108" s="867"/>
      <c r="H108" s="282"/>
      <c r="I108" s="282"/>
      <c r="J108" s="819"/>
      <c r="K108" s="819"/>
      <c r="L108" s="283"/>
    </row>
    <row r="109" spans="1:12" s="231" customFormat="1" ht="12.75" customHeight="1">
      <c r="A109" s="859">
        <v>3</v>
      </c>
      <c r="B109" s="861"/>
      <c r="C109" s="863" t="s">
        <v>365</v>
      </c>
      <c r="D109" s="863"/>
      <c r="E109" s="863"/>
      <c r="F109" s="863"/>
      <c r="G109" s="863"/>
      <c r="H109" s="280"/>
      <c r="I109" s="280"/>
      <c r="J109" s="816"/>
      <c r="K109" s="816"/>
      <c r="L109" s="281"/>
    </row>
    <row r="110" spans="1:12" s="231" customFormat="1" ht="10.199999999999999">
      <c r="A110" s="859"/>
      <c r="B110" s="861"/>
      <c r="C110" s="864" t="s">
        <v>366</v>
      </c>
      <c r="D110" s="865"/>
      <c r="E110" s="865"/>
      <c r="F110" s="865"/>
      <c r="G110" s="866"/>
      <c r="H110" s="280"/>
      <c r="I110" s="280"/>
      <c r="J110" s="816"/>
      <c r="K110" s="816"/>
      <c r="L110" s="281"/>
    </row>
    <row r="111" spans="1:12" s="231" customFormat="1" ht="10.199999999999999">
      <c r="A111" s="859"/>
      <c r="B111" s="861"/>
      <c r="C111" s="864" t="s">
        <v>367</v>
      </c>
      <c r="D111" s="865"/>
      <c r="E111" s="865"/>
      <c r="F111" s="865"/>
      <c r="G111" s="866"/>
      <c r="H111" s="280"/>
      <c r="I111" s="280"/>
      <c r="J111" s="816"/>
      <c r="K111" s="816"/>
      <c r="L111" s="281"/>
    </row>
    <row r="112" spans="1:12" s="231" customFormat="1" ht="10.8" thickBot="1">
      <c r="A112" s="860"/>
      <c r="B112" s="862"/>
      <c r="C112" s="867" t="s">
        <v>368</v>
      </c>
      <c r="D112" s="867"/>
      <c r="E112" s="867"/>
      <c r="F112" s="867"/>
      <c r="G112" s="867"/>
      <c r="H112" s="282"/>
      <c r="I112" s="282"/>
      <c r="J112" s="819"/>
      <c r="K112" s="819"/>
      <c r="L112" s="283"/>
    </row>
    <row r="113" spans="1:12" s="231" customFormat="1" ht="12.75" customHeight="1">
      <c r="A113" s="859">
        <v>4</v>
      </c>
      <c r="B113" s="861"/>
      <c r="C113" s="863" t="s">
        <v>365</v>
      </c>
      <c r="D113" s="863"/>
      <c r="E113" s="863"/>
      <c r="F113" s="863"/>
      <c r="G113" s="863"/>
      <c r="H113" s="280"/>
      <c r="I113" s="280"/>
      <c r="J113" s="816"/>
      <c r="K113" s="816"/>
      <c r="L113" s="281"/>
    </row>
    <row r="114" spans="1:12" s="231" customFormat="1" ht="10.199999999999999">
      <c r="A114" s="859"/>
      <c r="B114" s="861"/>
      <c r="C114" s="864" t="s">
        <v>366</v>
      </c>
      <c r="D114" s="865"/>
      <c r="E114" s="865"/>
      <c r="F114" s="865"/>
      <c r="G114" s="866"/>
      <c r="H114" s="280"/>
      <c r="I114" s="280"/>
      <c r="J114" s="816"/>
      <c r="K114" s="816"/>
      <c r="L114" s="281"/>
    </row>
    <row r="115" spans="1:12" s="231" customFormat="1" ht="10.199999999999999">
      <c r="A115" s="859"/>
      <c r="B115" s="861"/>
      <c r="C115" s="864" t="s">
        <v>367</v>
      </c>
      <c r="D115" s="865"/>
      <c r="E115" s="865"/>
      <c r="F115" s="865"/>
      <c r="G115" s="866"/>
      <c r="H115" s="280"/>
      <c r="I115" s="280"/>
      <c r="J115" s="816"/>
      <c r="K115" s="816"/>
      <c r="L115" s="281"/>
    </row>
    <row r="116" spans="1:12" s="231" customFormat="1" ht="10.8" thickBot="1">
      <c r="A116" s="860"/>
      <c r="B116" s="862"/>
      <c r="C116" s="867" t="s">
        <v>368</v>
      </c>
      <c r="D116" s="867"/>
      <c r="E116" s="867"/>
      <c r="F116" s="867"/>
      <c r="G116" s="867"/>
      <c r="H116" s="282"/>
      <c r="I116" s="282"/>
      <c r="J116" s="819"/>
      <c r="K116" s="819"/>
      <c r="L116" s="283"/>
    </row>
    <row r="117" spans="1:12" s="231" customFormat="1" ht="12.75" customHeight="1">
      <c r="A117" s="859">
        <v>5</v>
      </c>
      <c r="B117" s="861"/>
      <c r="C117" s="863" t="s">
        <v>365</v>
      </c>
      <c r="D117" s="863"/>
      <c r="E117" s="863"/>
      <c r="F117" s="863"/>
      <c r="G117" s="863"/>
      <c r="H117" s="280"/>
      <c r="I117" s="280"/>
      <c r="J117" s="816"/>
      <c r="K117" s="816"/>
      <c r="L117" s="281"/>
    </row>
    <row r="118" spans="1:12" s="231" customFormat="1" ht="10.199999999999999">
      <c r="A118" s="859"/>
      <c r="B118" s="861"/>
      <c r="C118" s="864" t="s">
        <v>366</v>
      </c>
      <c r="D118" s="865"/>
      <c r="E118" s="865"/>
      <c r="F118" s="865"/>
      <c r="G118" s="866"/>
      <c r="H118" s="280"/>
      <c r="I118" s="280"/>
      <c r="J118" s="816"/>
      <c r="K118" s="816"/>
      <c r="L118" s="281"/>
    </row>
    <row r="119" spans="1:12" s="231" customFormat="1" ht="10.199999999999999">
      <c r="A119" s="859"/>
      <c r="B119" s="861"/>
      <c r="C119" s="864" t="s">
        <v>367</v>
      </c>
      <c r="D119" s="865"/>
      <c r="E119" s="865"/>
      <c r="F119" s="865"/>
      <c r="G119" s="866"/>
      <c r="H119" s="280"/>
      <c r="I119" s="280"/>
      <c r="J119" s="816"/>
      <c r="K119" s="816"/>
      <c r="L119" s="281"/>
    </row>
    <row r="120" spans="1:12" s="231" customFormat="1" ht="10.8" thickBot="1">
      <c r="A120" s="860"/>
      <c r="B120" s="862"/>
      <c r="C120" s="867" t="s">
        <v>368</v>
      </c>
      <c r="D120" s="867"/>
      <c r="E120" s="867"/>
      <c r="F120" s="867"/>
      <c r="G120" s="867"/>
      <c r="H120" s="282"/>
      <c r="I120" s="282"/>
      <c r="J120" s="819"/>
      <c r="K120" s="819"/>
      <c r="L120" s="283"/>
    </row>
    <row r="121" spans="1:12" s="231" customFormat="1" ht="12.75" customHeight="1">
      <c r="A121" s="859">
        <v>6</v>
      </c>
      <c r="B121" s="861"/>
      <c r="C121" s="863" t="s">
        <v>365</v>
      </c>
      <c r="D121" s="863"/>
      <c r="E121" s="863"/>
      <c r="F121" s="863"/>
      <c r="G121" s="863"/>
      <c r="H121" s="280"/>
      <c r="I121" s="280"/>
      <c r="J121" s="816"/>
      <c r="K121" s="816"/>
      <c r="L121" s="281"/>
    </row>
    <row r="122" spans="1:12" s="231" customFormat="1" ht="10.199999999999999">
      <c r="A122" s="859"/>
      <c r="B122" s="861"/>
      <c r="C122" s="864" t="s">
        <v>366</v>
      </c>
      <c r="D122" s="865"/>
      <c r="E122" s="865"/>
      <c r="F122" s="865"/>
      <c r="G122" s="866"/>
      <c r="H122" s="280"/>
      <c r="I122" s="280"/>
      <c r="J122" s="816"/>
      <c r="K122" s="816"/>
      <c r="L122" s="281"/>
    </row>
    <row r="123" spans="1:12" s="231" customFormat="1" ht="10.199999999999999">
      <c r="A123" s="859"/>
      <c r="B123" s="861"/>
      <c r="C123" s="864" t="s">
        <v>367</v>
      </c>
      <c r="D123" s="865"/>
      <c r="E123" s="865"/>
      <c r="F123" s="865"/>
      <c r="G123" s="866"/>
      <c r="H123" s="280"/>
      <c r="I123" s="280"/>
      <c r="J123" s="816"/>
      <c r="K123" s="816"/>
      <c r="L123" s="281"/>
    </row>
    <row r="124" spans="1:12" s="231" customFormat="1" ht="10.8" thickBot="1">
      <c r="A124" s="860"/>
      <c r="B124" s="862"/>
      <c r="C124" s="867" t="s">
        <v>368</v>
      </c>
      <c r="D124" s="867"/>
      <c r="E124" s="867"/>
      <c r="F124" s="867"/>
      <c r="G124" s="867"/>
      <c r="H124" s="282"/>
      <c r="I124" s="282"/>
      <c r="J124" s="819"/>
      <c r="K124" s="819"/>
      <c r="L124" s="283"/>
    </row>
    <row r="125" spans="1:12" s="231" customFormat="1" ht="12.75" customHeight="1">
      <c r="A125" s="859">
        <v>7</v>
      </c>
      <c r="B125" s="861"/>
      <c r="C125" s="863" t="s">
        <v>365</v>
      </c>
      <c r="D125" s="863"/>
      <c r="E125" s="863"/>
      <c r="F125" s="863"/>
      <c r="G125" s="863"/>
      <c r="H125" s="280"/>
      <c r="I125" s="280"/>
      <c r="J125" s="816"/>
      <c r="K125" s="816"/>
      <c r="L125" s="281"/>
    </row>
    <row r="126" spans="1:12" s="231" customFormat="1" ht="10.199999999999999">
      <c r="A126" s="859"/>
      <c r="B126" s="861"/>
      <c r="C126" s="864" t="s">
        <v>366</v>
      </c>
      <c r="D126" s="865"/>
      <c r="E126" s="865"/>
      <c r="F126" s="865"/>
      <c r="G126" s="866"/>
      <c r="H126" s="280"/>
      <c r="I126" s="280"/>
      <c r="J126" s="816"/>
      <c r="K126" s="816"/>
      <c r="L126" s="281"/>
    </row>
    <row r="127" spans="1:12" s="231" customFormat="1" ht="10.199999999999999">
      <c r="A127" s="859"/>
      <c r="B127" s="861"/>
      <c r="C127" s="864" t="s">
        <v>367</v>
      </c>
      <c r="D127" s="865"/>
      <c r="E127" s="865"/>
      <c r="F127" s="865"/>
      <c r="G127" s="866"/>
      <c r="H127" s="280"/>
      <c r="I127" s="280"/>
      <c r="J127" s="816"/>
      <c r="K127" s="816"/>
      <c r="L127" s="281"/>
    </row>
    <row r="128" spans="1:12" s="231" customFormat="1" ht="10.8" thickBot="1">
      <c r="A128" s="860"/>
      <c r="B128" s="862"/>
      <c r="C128" s="867" t="s">
        <v>368</v>
      </c>
      <c r="D128" s="867"/>
      <c r="E128" s="867"/>
      <c r="F128" s="867"/>
      <c r="G128" s="867"/>
      <c r="H128" s="282"/>
      <c r="I128" s="282"/>
      <c r="J128" s="819"/>
      <c r="K128" s="819"/>
      <c r="L128" s="283"/>
    </row>
    <row r="129" spans="1:13" s="231" customFormat="1" ht="12.75" customHeight="1">
      <c r="A129" s="859">
        <v>8</v>
      </c>
      <c r="B129" s="861"/>
      <c r="C129" s="863" t="s">
        <v>365</v>
      </c>
      <c r="D129" s="863"/>
      <c r="E129" s="863"/>
      <c r="F129" s="863"/>
      <c r="G129" s="863"/>
      <c r="H129" s="280"/>
      <c r="I129" s="280"/>
      <c r="J129" s="816"/>
      <c r="K129" s="816"/>
      <c r="L129" s="281"/>
    </row>
    <row r="130" spans="1:13" s="231" customFormat="1" ht="10.199999999999999">
      <c r="A130" s="859"/>
      <c r="B130" s="861"/>
      <c r="C130" s="864" t="s">
        <v>366</v>
      </c>
      <c r="D130" s="865"/>
      <c r="E130" s="865"/>
      <c r="F130" s="865"/>
      <c r="G130" s="866"/>
      <c r="H130" s="280"/>
      <c r="I130" s="280"/>
      <c r="J130" s="816"/>
      <c r="K130" s="816"/>
      <c r="L130" s="281"/>
    </row>
    <row r="131" spans="1:13" s="231" customFormat="1" ht="10.199999999999999">
      <c r="A131" s="859"/>
      <c r="B131" s="861"/>
      <c r="C131" s="864" t="s">
        <v>367</v>
      </c>
      <c r="D131" s="865"/>
      <c r="E131" s="865"/>
      <c r="F131" s="865"/>
      <c r="G131" s="866"/>
      <c r="H131" s="280"/>
      <c r="I131" s="280"/>
      <c r="J131" s="816"/>
      <c r="K131" s="816"/>
      <c r="L131" s="281"/>
    </row>
    <row r="132" spans="1:13" s="231" customFormat="1" ht="10.8" thickBot="1">
      <c r="A132" s="860"/>
      <c r="B132" s="862"/>
      <c r="C132" s="867" t="s">
        <v>368</v>
      </c>
      <c r="D132" s="867"/>
      <c r="E132" s="867"/>
      <c r="F132" s="867"/>
      <c r="G132" s="867"/>
      <c r="H132" s="282"/>
      <c r="I132" s="282"/>
      <c r="J132" s="819"/>
      <c r="K132" s="819"/>
      <c r="L132" s="283"/>
    </row>
    <row r="133" spans="1:13" s="231" customFormat="1" ht="10.8" thickBot="1">
      <c r="B133" s="234"/>
      <c r="C133" s="234"/>
      <c r="D133" s="234"/>
      <c r="E133" s="234"/>
      <c r="F133" s="234"/>
      <c r="G133" s="234"/>
      <c r="H133" s="234"/>
      <c r="I133" s="234"/>
      <c r="J133" s="234"/>
      <c r="K133" s="234"/>
      <c r="L133" s="234"/>
      <c r="M133" s="234"/>
    </row>
    <row r="134" spans="1:13" s="231" customFormat="1" ht="12.75" customHeight="1">
      <c r="A134" s="850" t="s">
        <v>369</v>
      </c>
      <c r="B134" s="851"/>
      <c r="C134" s="851"/>
      <c r="D134" s="851"/>
      <c r="E134" s="851"/>
      <c r="F134" s="851"/>
      <c r="G134" s="851"/>
      <c r="H134" s="851"/>
      <c r="I134" s="851"/>
      <c r="J134" s="851"/>
      <c r="K134" s="851"/>
      <c r="L134" s="852"/>
    </row>
    <row r="135" spans="1:13" s="231" customFormat="1" ht="42" customHeight="1">
      <c r="A135" s="236" t="s">
        <v>327</v>
      </c>
      <c r="B135" s="279" t="s">
        <v>364</v>
      </c>
      <c r="C135" s="848" t="s">
        <v>353</v>
      </c>
      <c r="D135" s="848"/>
      <c r="E135" s="848"/>
      <c r="F135" s="848"/>
      <c r="G135" s="848"/>
      <c r="H135" s="77" t="s">
        <v>354</v>
      </c>
      <c r="I135" s="77" t="s">
        <v>355</v>
      </c>
      <c r="J135" s="848" t="s">
        <v>356</v>
      </c>
      <c r="K135" s="848"/>
      <c r="L135" s="235" t="s">
        <v>357</v>
      </c>
    </row>
    <row r="136" spans="1:13" s="231" customFormat="1" ht="13.05" customHeight="1">
      <c r="A136" s="859">
        <v>9</v>
      </c>
      <c r="B136" s="861"/>
      <c r="C136" s="863" t="s">
        <v>365</v>
      </c>
      <c r="D136" s="863"/>
      <c r="E136" s="863"/>
      <c r="F136" s="863"/>
      <c r="G136" s="863"/>
      <c r="H136" s="280"/>
      <c r="I136" s="280"/>
      <c r="J136" s="816"/>
      <c r="K136" s="816"/>
      <c r="L136" s="281"/>
    </row>
    <row r="137" spans="1:13" s="231" customFormat="1" ht="13.05" customHeight="1">
      <c r="A137" s="859"/>
      <c r="B137" s="861"/>
      <c r="C137" s="864" t="s">
        <v>366</v>
      </c>
      <c r="D137" s="865"/>
      <c r="E137" s="865"/>
      <c r="F137" s="865"/>
      <c r="G137" s="866"/>
      <c r="H137" s="280"/>
      <c r="I137" s="280"/>
      <c r="J137" s="816"/>
      <c r="K137" s="816"/>
      <c r="L137" s="281"/>
    </row>
    <row r="138" spans="1:13" s="231" customFormat="1" ht="13.05" customHeight="1">
      <c r="A138" s="859"/>
      <c r="B138" s="861"/>
      <c r="C138" s="864" t="s">
        <v>367</v>
      </c>
      <c r="D138" s="865"/>
      <c r="E138" s="865"/>
      <c r="F138" s="865"/>
      <c r="G138" s="866"/>
      <c r="H138" s="280"/>
      <c r="I138" s="280"/>
      <c r="J138" s="816"/>
      <c r="K138" s="816"/>
      <c r="L138" s="281"/>
    </row>
    <row r="139" spans="1:13" s="231" customFormat="1" ht="13.05" customHeight="1" thickBot="1">
      <c r="A139" s="860"/>
      <c r="B139" s="862"/>
      <c r="C139" s="867" t="s">
        <v>368</v>
      </c>
      <c r="D139" s="867"/>
      <c r="E139" s="867"/>
      <c r="F139" s="867"/>
      <c r="G139" s="867"/>
      <c r="H139" s="282"/>
      <c r="I139" s="282"/>
      <c r="J139" s="819"/>
      <c r="K139" s="819"/>
      <c r="L139" s="283"/>
    </row>
    <row r="140" spans="1:13" s="231" customFormat="1" ht="13.05" customHeight="1">
      <c r="A140" s="859">
        <v>10</v>
      </c>
      <c r="B140" s="861"/>
      <c r="C140" s="863" t="s">
        <v>365</v>
      </c>
      <c r="D140" s="863"/>
      <c r="E140" s="863"/>
      <c r="F140" s="863"/>
      <c r="G140" s="863"/>
      <c r="H140" s="280"/>
      <c r="I140" s="280"/>
      <c r="J140" s="816"/>
      <c r="K140" s="816"/>
      <c r="L140" s="281"/>
    </row>
    <row r="141" spans="1:13" s="231" customFormat="1" ht="13.05" customHeight="1">
      <c r="A141" s="859"/>
      <c r="B141" s="861"/>
      <c r="C141" s="864" t="s">
        <v>366</v>
      </c>
      <c r="D141" s="865"/>
      <c r="E141" s="865"/>
      <c r="F141" s="865"/>
      <c r="G141" s="866"/>
      <c r="H141" s="280"/>
      <c r="I141" s="280"/>
      <c r="J141" s="816"/>
      <c r="K141" s="816"/>
      <c r="L141" s="281"/>
    </row>
    <row r="142" spans="1:13" s="231" customFormat="1" ht="13.05" customHeight="1">
      <c r="A142" s="859"/>
      <c r="B142" s="861"/>
      <c r="C142" s="864" t="s">
        <v>367</v>
      </c>
      <c r="D142" s="865"/>
      <c r="E142" s="865"/>
      <c r="F142" s="865"/>
      <c r="G142" s="866"/>
      <c r="H142" s="280"/>
      <c r="I142" s="280"/>
      <c r="J142" s="816"/>
      <c r="K142" s="816"/>
      <c r="L142" s="281"/>
    </row>
    <row r="143" spans="1:13" s="231" customFormat="1" ht="13.05" customHeight="1" thickBot="1">
      <c r="A143" s="860"/>
      <c r="B143" s="862"/>
      <c r="C143" s="867" t="s">
        <v>368</v>
      </c>
      <c r="D143" s="867"/>
      <c r="E143" s="867"/>
      <c r="F143" s="867"/>
      <c r="G143" s="867"/>
      <c r="H143" s="282"/>
      <c r="I143" s="282"/>
      <c r="J143" s="819"/>
      <c r="K143" s="819"/>
      <c r="L143" s="283"/>
    </row>
    <row r="144" spans="1:13" s="231" customFormat="1" ht="13.05" customHeight="1">
      <c r="A144" s="859">
        <v>11</v>
      </c>
      <c r="B144" s="861"/>
      <c r="C144" s="863" t="s">
        <v>365</v>
      </c>
      <c r="D144" s="863"/>
      <c r="E144" s="863"/>
      <c r="F144" s="863"/>
      <c r="G144" s="863"/>
      <c r="H144" s="280"/>
      <c r="I144" s="280"/>
      <c r="J144" s="816"/>
      <c r="K144" s="816"/>
      <c r="L144" s="281"/>
    </row>
    <row r="145" spans="1:12" s="231" customFormat="1" ht="13.05" customHeight="1">
      <c r="A145" s="859"/>
      <c r="B145" s="861"/>
      <c r="C145" s="864" t="s">
        <v>366</v>
      </c>
      <c r="D145" s="865"/>
      <c r="E145" s="865"/>
      <c r="F145" s="865"/>
      <c r="G145" s="866"/>
      <c r="H145" s="280"/>
      <c r="I145" s="280"/>
      <c r="J145" s="816"/>
      <c r="K145" s="816"/>
      <c r="L145" s="281"/>
    </row>
    <row r="146" spans="1:12" s="231" customFormat="1" ht="13.05" customHeight="1">
      <c r="A146" s="859"/>
      <c r="B146" s="861"/>
      <c r="C146" s="864" t="s">
        <v>367</v>
      </c>
      <c r="D146" s="865"/>
      <c r="E146" s="865"/>
      <c r="F146" s="865"/>
      <c r="G146" s="866"/>
      <c r="H146" s="280"/>
      <c r="I146" s="280"/>
      <c r="J146" s="816"/>
      <c r="K146" s="816"/>
      <c r="L146" s="281"/>
    </row>
    <row r="147" spans="1:12" s="231" customFormat="1" ht="13.05" customHeight="1" thickBot="1">
      <c r="A147" s="860"/>
      <c r="B147" s="862"/>
      <c r="C147" s="867" t="s">
        <v>368</v>
      </c>
      <c r="D147" s="867"/>
      <c r="E147" s="867"/>
      <c r="F147" s="867"/>
      <c r="G147" s="867"/>
      <c r="H147" s="282"/>
      <c r="I147" s="282"/>
      <c r="J147" s="819"/>
      <c r="K147" s="819"/>
      <c r="L147" s="283"/>
    </row>
    <row r="148" spans="1:12" s="231" customFormat="1" ht="13.05" customHeight="1">
      <c r="A148" s="859">
        <v>12</v>
      </c>
      <c r="B148" s="861"/>
      <c r="C148" s="863" t="s">
        <v>365</v>
      </c>
      <c r="D148" s="863"/>
      <c r="E148" s="863"/>
      <c r="F148" s="863"/>
      <c r="G148" s="863"/>
      <c r="H148" s="280"/>
      <c r="I148" s="280"/>
      <c r="J148" s="816"/>
      <c r="K148" s="816"/>
      <c r="L148" s="281"/>
    </row>
    <row r="149" spans="1:12" s="231" customFormat="1" ht="13.05" customHeight="1">
      <c r="A149" s="859"/>
      <c r="B149" s="861"/>
      <c r="C149" s="864" t="s">
        <v>366</v>
      </c>
      <c r="D149" s="865"/>
      <c r="E149" s="865"/>
      <c r="F149" s="865"/>
      <c r="G149" s="866"/>
      <c r="H149" s="280"/>
      <c r="I149" s="280"/>
      <c r="J149" s="816"/>
      <c r="K149" s="816"/>
      <c r="L149" s="281"/>
    </row>
    <row r="150" spans="1:12" s="231" customFormat="1" ht="13.05" customHeight="1">
      <c r="A150" s="859"/>
      <c r="B150" s="861"/>
      <c r="C150" s="864" t="s">
        <v>367</v>
      </c>
      <c r="D150" s="865"/>
      <c r="E150" s="865"/>
      <c r="F150" s="865"/>
      <c r="G150" s="866"/>
      <c r="H150" s="280"/>
      <c r="I150" s="280"/>
      <c r="J150" s="816"/>
      <c r="K150" s="816"/>
      <c r="L150" s="281"/>
    </row>
    <row r="151" spans="1:12" s="231" customFormat="1" ht="13.05" customHeight="1" thickBot="1">
      <c r="A151" s="860"/>
      <c r="B151" s="862"/>
      <c r="C151" s="867" t="s">
        <v>368</v>
      </c>
      <c r="D151" s="867"/>
      <c r="E151" s="867"/>
      <c r="F151" s="867"/>
      <c r="G151" s="867"/>
      <c r="H151" s="282"/>
      <c r="I151" s="282"/>
      <c r="J151" s="819"/>
      <c r="K151" s="819"/>
      <c r="L151" s="283"/>
    </row>
    <row r="152" spans="1:12" s="231" customFormat="1" ht="13.05" customHeight="1">
      <c r="A152" s="859">
        <v>13</v>
      </c>
      <c r="B152" s="861"/>
      <c r="C152" s="863" t="s">
        <v>365</v>
      </c>
      <c r="D152" s="863"/>
      <c r="E152" s="863"/>
      <c r="F152" s="863"/>
      <c r="G152" s="863"/>
      <c r="H152" s="280"/>
      <c r="I152" s="280"/>
      <c r="J152" s="816"/>
      <c r="K152" s="816"/>
      <c r="L152" s="281"/>
    </row>
    <row r="153" spans="1:12" s="231" customFormat="1" ht="13.05" customHeight="1">
      <c r="A153" s="859"/>
      <c r="B153" s="861"/>
      <c r="C153" s="864" t="s">
        <v>366</v>
      </c>
      <c r="D153" s="865"/>
      <c r="E153" s="865"/>
      <c r="F153" s="865"/>
      <c r="G153" s="866"/>
      <c r="H153" s="280"/>
      <c r="I153" s="280"/>
      <c r="J153" s="816"/>
      <c r="K153" s="816"/>
      <c r="L153" s="281"/>
    </row>
    <row r="154" spans="1:12" s="231" customFormat="1" ht="13.05" customHeight="1">
      <c r="A154" s="859"/>
      <c r="B154" s="861"/>
      <c r="C154" s="864" t="s">
        <v>367</v>
      </c>
      <c r="D154" s="865"/>
      <c r="E154" s="865"/>
      <c r="F154" s="865"/>
      <c r="G154" s="866"/>
      <c r="H154" s="280"/>
      <c r="I154" s="280"/>
      <c r="J154" s="816"/>
      <c r="K154" s="816"/>
      <c r="L154" s="281"/>
    </row>
    <row r="155" spans="1:12" s="231" customFormat="1" ht="13.05" customHeight="1" thickBot="1">
      <c r="A155" s="860"/>
      <c r="B155" s="862"/>
      <c r="C155" s="867" t="s">
        <v>368</v>
      </c>
      <c r="D155" s="867"/>
      <c r="E155" s="867"/>
      <c r="F155" s="867"/>
      <c r="G155" s="867"/>
      <c r="H155" s="282"/>
      <c r="I155" s="282"/>
      <c r="J155" s="819"/>
      <c r="K155" s="819"/>
      <c r="L155" s="283"/>
    </row>
    <row r="156" spans="1:12" s="231" customFormat="1" ht="13.05" customHeight="1">
      <c r="A156" s="859">
        <v>14</v>
      </c>
      <c r="B156" s="861"/>
      <c r="C156" s="863" t="s">
        <v>365</v>
      </c>
      <c r="D156" s="863"/>
      <c r="E156" s="863"/>
      <c r="F156" s="863"/>
      <c r="G156" s="863"/>
      <c r="H156" s="280"/>
      <c r="I156" s="280"/>
      <c r="J156" s="816"/>
      <c r="K156" s="816"/>
      <c r="L156" s="281"/>
    </row>
    <row r="157" spans="1:12" s="231" customFormat="1" ht="13.05" customHeight="1">
      <c r="A157" s="859"/>
      <c r="B157" s="861"/>
      <c r="C157" s="864" t="s">
        <v>366</v>
      </c>
      <c r="D157" s="865"/>
      <c r="E157" s="865"/>
      <c r="F157" s="865"/>
      <c r="G157" s="866"/>
      <c r="H157" s="280"/>
      <c r="I157" s="280"/>
      <c r="J157" s="816"/>
      <c r="K157" s="816"/>
      <c r="L157" s="281"/>
    </row>
    <row r="158" spans="1:12" s="231" customFormat="1" ht="13.05" customHeight="1">
      <c r="A158" s="859"/>
      <c r="B158" s="861"/>
      <c r="C158" s="864" t="s">
        <v>367</v>
      </c>
      <c r="D158" s="865"/>
      <c r="E158" s="865"/>
      <c r="F158" s="865"/>
      <c r="G158" s="866"/>
      <c r="H158" s="280"/>
      <c r="I158" s="280"/>
      <c r="J158" s="816"/>
      <c r="K158" s="816"/>
      <c r="L158" s="281"/>
    </row>
    <row r="159" spans="1:12" s="231" customFormat="1" ht="13.05" customHeight="1" thickBot="1">
      <c r="A159" s="860"/>
      <c r="B159" s="862"/>
      <c r="C159" s="867" t="s">
        <v>368</v>
      </c>
      <c r="D159" s="867"/>
      <c r="E159" s="867"/>
      <c r="F159" s="867"/>
      <c r="G159" s="867"/>
      <c r="H159" s="282"/>
      <c r="I159" s="282"/>
      <c r="J159" s="819"/>
      <c r="K159" s="819"/>
      <c r="L159" s="283"/>
    </row>
    <row r="160" spans="1:12" s="231" customFormat="1" ht="13.05" customHeight="1">
      <c r="A160" s="859">
        <v>15</v>
      </c>
      <c r="B160" s="861"/>
      <c r="C160" s="863" t="s">
        <v>365</v>
      </c>
      <c r="D160" s="863"/>
      <c r="E160" s="863"/>
      <c r="F160" s="863"/>
      <c r="G160" s="863"/>
      <c r="H160" s="280"/>
      <c r="I160" s="280"/>
      <c r="J160" s="816"/>
      <c r="K160" s="816"/>
      <c r="L160" s="281"/>
    </row>
    <row r="161" spans="1:13" s="231" customFormat="1" ht="13.05" customHeight="1">
      <c r="A161" s="859"/>
      <c r="B161" s="861"/>
      <c r="C161" s="864" t="s">
        <v>366</v>
      </c>
      <c r="D161" s="865"/>
      <c r="E161" s="865"/>
      <c r="F161" s="865"/>
      <c r="G161" s="866"/>
      <c r="H161" s="280"/>
      <c r="I161" s="280"/>
      <c r="J161" s="816"/>
      <c r="K161" s="816"/>
      <c r="L161" s="281"/>
    </row>
    <row r="162" spans="1:13" s="231" customFormat="1" ht="13.05" customHeight="1">
      <c r="A162" s="859"/>
      <c r="B162" s="861"/>
      <c r="C162" s="864" t="s">
        <v>367</v>
      </c>
      <c r="D162" s="865"/>
      <c r="E162" s="865"/>
      <c r="F162" s="865"/>
      <c r="G162" s="866"/>
      <c r="H162" s="280"/>
      <c r="I162" s="280"/>
      <c r="J162" s="816"/>
      <c r="K162" s="816"/>
      <c r="L162" s="281"/>
    </row>
    <row r="163" spans="1:13" s="231" customFormat="1" ht="13.05" customHeight="1" thickBot="1">
      <c r="A163" s="860"/>
      <c r="B163" s="862"/>
      <c r="C163" s="867" t="s">
        <v>368</v>
      </c>
      <c r="D163" s="867"/>
      <c r="E163" s="867"/>
      <c r="F163" s="867"/>
      <c r="G163" s="867"/>
      <c r="H163" s="282"/>
      <c r="I163" s="282"/>
      <c r="J163" s="819"/>
      <c r="K163" s="819"/>
      <c r="L163" s="283"/>
    </row>
    <row r="164" spans="1:13" s="231" customFormat="1" ht="14.1" customHeight="1" thickBot="1">
      <c r="B164" s="234"/>
      <c r="C164" s="234"/>
      <c r="D164" s="234"/>
      <c r="E164" s="234"/>
      <c r="F164" s="234"/>
      <c r="G164" s="234"/>
      <c r="H164" s="234"/>
      <c r="I164" s="234"/>
      <c r="J164" s="234"/>
      <c r="K164" s="234"/>
      <c r="L164" s="234"/>
      <c r="M164" s="234"/>
    </row>
    <row r="165" spans="1:13" s="231" customFormat="1" ht="12.75" customHeight="1">
      <c r="A165" s="850" t="s">
        <v>370</v>
      </c>
      <c r="B165" s="851"/>
      <c r="C165" s="851"/>
      <c r="D165" s="851"/>
      <c r="E165" s="851"/>
      <c r="F165" s="851"/>
      <c r="G165" s="851"/>
      <c r="H165" s="851"/>
      <c r="I165" s="851"/>
      <c r="J165" s="851"/>
      <c r="K165" s="851"/>
      <c r="L165" s="852"/>
      <c r="M165" s="234"/>
    </row>
    <row r="166" spans="1:13" s="231" customFormat="1" ht="10.199999999999999">
      <c r="A166" s="853" t="s">
        <v>327</v>
      </c>
      <c r="B166" s="854" t="s">
        <v>371</v>
      </c>
      <c r="C166" s="855"/>
      <c r="D166" s="855"/>
      <c r="E166" s="855"/>
      <c r="F166" s="855"/>
      <c r="G166" s="772"/>
      <c r="H166" s="856" t="s">
        <v>372</v>
      </c>
      <c r="I166" s="857"/>
      <c r="J166" s="857"/>
      <c r="K166" s="857"/>
      <c r="L166" s="858"/>
    </row>
    <row r="167" spans="1:13" s="231" customFormat="1" ht="11.25" customHeight="1">
      <c r="A167" s="853"/>
      <c r="B167" s="800" t="s">
        <v>373</v>
      </c>
      <c r="C167" s="800"/>
      <c r="D167" s="800" t="s">
        <v>374</v>
      </c>
      <c r="E167" s="800"/>
      <c r="F167" s="800" t="s">
        <v>375</v>
      </c>
      <c r="G167" s="800"/>
      <c r="H167" s="800" t="s">
        <v>373</v>
      </c>
      <c r="I167" s="800"/>
      <c r="J167" s="800" t="s">
        <v>376</v>
      </c>
      <c r="K167" s="800"/>
      <c r="L167" s="285" t="s">
        <v>375</v>
      </c>
    </row>
    <row r="168" spans="1:13" s="231" customFormat="1" ht="13.05" customHeight="1">
      <c r="A168" s="286"/>
      <c r="B168" s="816"/>
      <c r="C168" s="816"/>
      <c r="D168" s="816"/>
      <c r="E168" s="816"/>
      <c r="F168" s="817"/>
      <c r="G168" s="817"/>
      <c r="H168" s="816"/>
      <c r="I168" s="816"/>
      <c r="J168" s="816"/>
      <c r="K168" s="816"/>
      <c r="L168" s="287"/>
    </row>
    <row r="169" spans="1:13" s="231" customFormat="1" ht="13.05" customHeight="1">
      <c r="A169" s="286"/>
      <c r="B169" s="816"/>
      <c r="C169" s="816"/>
      <c r="D169" s="816"/>
      <c r="E169" s="816"/>
      <c r="F169" s="817" t="s">
        <v>377</v>
      </c>
      <c r="G169" s="817"/>
      <c r="H169" s="816"/>
      <c r="I169" s="816"/>
      <c r="J169" s="816"/>
      <c r="K169" s="816"/>
      <c r="L169" s="287"/>
    </row>
    <row r="170" spans="1:13" s="231" customFormat="1" ht="13.05" customHeight="1">
      <c r="A170" s="286"/>
      <c r="B170" s="816"/>
      <c r="C170" s="816"/>
      <c r="D170" s="816"/>
      <c r="E170" s="816"/>
      <c r="F170" s="817"/>
      <c r="G170" s="817"/>
      <c r="H170" s="816"/>
      <c r="I170" s="816"/>
      <c r="J170" s="816"/>
      <c r="K170" s="816"/>
      <c r="L170" s="287"/>
    </row>
    <row r="171" spans="1:13" s="231" customFormat="1" ht="13.05" customHeight="1">
      <c r="A171" s="286"/>
      <c r="B171" s="816"/>
      <c r="C171" s="816"/>
      <c r="D171" s="816"/>
      <c r="E171" s="816"/>
      <c r="F171" s="817"/>
      <c r="G171" s="817"/>
      <c r="H171" s="816"/>
      <c r="I171" s="816"/>
      <c r="J171" s="816"/>
      <c r="K171" s="816"/>
      <c r="L171" s="288"/>
      <c r="M171" s="234"/>
    </row>
    <row r="172" spans="1:13" s="231" customFormat="1" ht="13.05" customHeight="1" thickBot="1">
      <c r="A172" s="289"/>
      <c r="B172" s="819"/>
      <c r="C172" s="819"/>
      <c r="D172" s="819"/>
      <c r="E172" s="819"/>
      <c r="F172" s="820"/>
      <c r="G172" s="820"/>
      <c r="H172" s="819"/>
      <c r="I172" s="819"/>
      <c r="J172" s="819"/>
      <c r="K172" s="819"/>
      <c r="L172" s="290"/>
      <c r="M172" s="234"/>
    </row>
    <row r="173" spans="1:13" s="231" customFormat="1" ht="10.8" thickBot="1">
      <c r="B173" s="230"/>
      <c r="C173" s="230"/>
      <c r="D173" s="230"/>
      <c r="E173" s="230"/>
      <c r="F173" s="291"/>
      <c r="G173" s="291"/>
      <c r="H173" s="230"/>
      <c r="I173" s="230"/>
      <c r="J173" s="230"/>
      <c r="K173" s="230"/>
      <c r="L173" s="234"/>
      <c r="M173" s="234"/>
    </row>
    <row r="174" spans="1:13" s="292" customFormat="1" ht="26.1" customHeight="1">
      <c r="A174" s="796" t="s">
        <v>378</v>
      </c>
      <c r="B174" s="797"/>
      <c r="C174" s="797"/>
      <c r="D174" s="797"/>
      <c r="E174" s="797"/>
      <c r="F174" s="797"/>
      <c r="G174" s="797"/>
      <c r="H174" s="797"/>
      <c r="I174" s="797"/>
      <c r="J174" s="797"/>
      <c r="K174" s="797"/>
      <c r="L174" s="798"/>
    </row>
    <row r="175" spans="1:13" s="292" customFormat="1" ht="20.25" customHeight="1">
      <c r="A175" s="261" t="s">
        <v>327</v>
      </c>
      <c r="B175" s="845" t="s">
        <v>379</v>
      </c>
      <c r="C175" s="846"/>
      <c r="D175" s="846"/>
      <c r="E175" s="847"/>
      <c r="F175" s="845" t="s">
        <v>380</v>
      </c>
      <c r="G175" s="846"/>
      <c r="H175" s="846"/>
      <c r="I175" s="847"/>
      <c r="J175" s="848" t="s">
        <v>381</v>
      </c>
      <c r="K175" s="848"/>
      <c r="L175" s="849"/>
    </row>
    <row r="176" spans="1:13" s="292" customFormat="1" ht="13.05" customHeight="1">
      <c r="A176" s="293">
        <v>1</v>
      </c>
      <c r="B176" s="824"/>
      <c r="C176" s="829"/>
      <c r="D176" s="829"/>
      <c r="E176" s="825"/>
      <c r="F176" s="840"/>
      <c r="G176" s="841"/>
      <c r="H176" s="841"/>
      <c r="I176" s="842"/>
      <c r="J176" s="843"/>
      <c r="K176" s="843"/>
      <c r="L176" s="844"/>
    </row>
    <row r="177" spans="1:13" s="292" customFormat="1" ht="13.05" customHeight="1">
      <c r="A177" s="293">
        <v>2</v>
      </c>
      <c r="B177" s="824"/>
      <c r="C177" s="829"/>
      <c r="D177" s="829"/>
      <c r="E177" s="825"/>
      <c r="F177" s="840"/>
      <c r="G177" s="841"/>
      <c r="H177" s="841"/>
      <c r="I177" s="842"/>
      <c r="J177" s="843"/>
      <c r="K177" s="843"/>
      <c r="L177" s="844"/>
    </row>
    <row r="178" spans="1:13" s="292" customFormat="1" ht="13.05" customHeight="1">
      <c r="A178" s="293">
        <v>3</v>
      </c>
      <c r="B178" s="824"/>
      <c r="C178" s="829"/>
      <c r="D178" s="829"/>
      <c r="E178" s="825"/>
      <c r="F178" s="840"/>
      <c r="G178" s="841"/>
      <c r="H178" s="841"/>
      <c r="I178" s="842"/>
      <c r="J178" s="843"/>
      <c r="K178" s="843"/>
      <c r="L178" s="844"/>
    </row>
    <row r="179" spans="1:13" s="292" customFormat="1" ht="13.05" customHeight="1">
      <c r="A179" s="293">
        <v>4</v>
      </c>
      <c r="B179" s="824"/>
      <c r="C179" s="829"/>
      <c r="D179" s="829"/>
      <c r="E179" s="825"/>
      <c r="F179" s="840"/>
      <c r="G179" s="841"/>
      <c r="H179" s="841"/>
      <c r="I179" s="842"/>
      <c r="J179" s="843"/>
      <c r="K179" s="843"/>
      <c r="L179" s="844"/>
    </row>
    <row r="180" spans="1:13" s="292" customFormat="1" ht="13.05" customHeight="1">
      <c r="A180" s="293">
        <v>5</v>
      </c>
      <c r="B180" s="824"/>
      <c r="C180" s="829"/>
      <c r="D180" s="829"/>
      <c r="E180" s="825"/>
      <c r="F180" s="840"/>
      <c r="G180" s="841"/>
      <c r="H180" s="841"/>
      <c r="I180" s="842"/>
      <c r="J180" s="843"/>
      <c r="K180" s="843"/>
      <c r="L180" s="844"/>
    </row>
    <row r="181" spans="1:13" s="292" customFormat="1" ht="13.05" customHeight="1">
      <c r="A181" s="293">
        <v>6</v>
      </c>
      <c r="B181" s="824"/>
      <c r="C181" s="829"/>
      <c r="D181" s="829"/>
      <c r="E181" s="825"/>
      <c r="F181" s="840"/>
      <c r="G181" s="841"/>
      <c r="H181" s="841"/>
      <c r="I181" s="842"/>
      <c r="J181" s="843"/>
      <c r="K181" s="843"/>
      <c r="L181" s="844"/>
    </row>
    <row r="182" spans="1:13" s="292" customFormat="1" ht="13.05" customHeight="1">
      <c r="A182" s="293">
        <v>7</v>
      </c>
      <c r="B182" s="824"/>
      <c r="C182" s="829"/>
      <c r="D182" s="829"/>
      <c r="E182" s="825"/>
      <c r="F182" s="840"/>
      <c r="G182" s="841"/>
      <c r="H182" s="841"/>
      <c r="I182" s="842"/>
      <c r="J182" s="843"/>
      <c r="K182" s="843"/>
      <c r="L182" s="844"/>
    </row>
    <row r="183" spans="1:13" s="292" customFormat="1" ht="13.05" customHeight="1">
      <c r="A183" s="293">
        <v>8</v>
      </c>
      <c r="B183" s="824"/>
      <c r="C183" s="829"/>
      <c r="D183" s="829"/>
      <c r="E183" s="825"/>
      <c r="F183" s="840"/>
      <c r="G183" s="841"/>
      <c r="H183" s="841"/>
      <c r="I183" s="842"/>
      <c r="J183" s="843"/>
      <c r="K183" s="843"/>
      <c r="L183" s="844"/>
    </row>
    <row r="184" spans="1:13" s="292" customFormat="1" ht="13.05" customHeight="1">
      <c r="A184" s="293">
        <v>9</v>
      </c>
      <c r="B184" s="824"/>
      <c r="C184" s="829"/>
      <c r="D184" s="829"/>
      <c r="E184" s="825"/>
      <c r="F184" s="840"/>
      <c r="G184" s="841"/>
      <c r="H184" s="841"/>
      <c r="I184" s="842"/>
      <c r="J184" s="843"/>
      <c r="K184" s="843"/>
      <c r="L184" s="844"/>
    </row>
    <row r="185" spans="1:13" s="292" customFormat="1" ht="13.05" customHeight="1" thickBot="1">
      <c r="A185" s="294">
        <v>10</v>
      </c>
      <c r="B185" s="830"/>
      <c r="C185" s="831"/>
      <c r="D185" s="831"/>
      <c r="E185" s="832"/>
      <c r="F185" s="833"/>
      <c r="G185" s="834"/>
      <c r="H185" s="834"/>
      <c r="I185" s="835"/>
      <c r="J185" s="836"/>
      <c r="K185" s="836"/>
      <c r="L185" s="837"/>
    </row>
    <row r="186" spans="1:13" s="231" customFormat="1" ht="14.1" customHeight="1" thickBot="1">
      <c r="B186" s="234"/>
      <c r="C186" s="234"/>
      <c r="D186" s="234"/>
      <c r="E186" s="234"/>
      <c r="F186" s="234"/>
      <c r="G186" s="234"/>
      <c r="H186" s="234"/>
      <c r="I186" s="234"/>
      <c r="J186" s="234"/>
      <c r="K186" s="234"/>
      <c r="L186" s="234"/>
      <c r="M186" s="234"/>
    </row>
    <row r="187" spans="1:13" s="231" customFormat="1" ht="13.05" customHeight="1">
      <c r="A187" s="796" t="s">
        <v>382</v>
      </c>
      <c r="B187" s="797"/>
      <c r="C187" s="797"/>
      <c r="D187" s="797"/>
      <c r="E187" s="797"/>
      <c r="F187" s="797"/>
      <c r="G187" s="797"/>
      <c r="H187" s="797"/>
      <c r="I187" s="797"/>
      <c r="J187" s="797"/>
      <c r="K187" s="797"/>
      <c r="L187" s="798"/>
      <c r="M187" s="234"/>
    </row>
    <row r="188" spans="1:13" s="231" customFormat="1" ht="13.05" customHeight="1">
      <c r="A188" s="838" t="s">
        <v>327</v>
      </c>
      <c r="B188" s="773" t="s">
        <v>383</v>
      </c>
      <c r="C188" s="773"/>
      <c r="D188" s="773"/>
      <c r="E188" s="773" t="s">
        <v>384</v>
      </c>
      <c r="F188" s="773"/>
      <c r="G188" s="773"/>
      <c r="H188" s="773"/>
      <c r="I188" s="773" t="s">
        <v>385</v>
      </c>
      <c r="J188" s="773"/>
      <c r="K188" s="773"/>
      <c r="L188" s="839"/>
      <c r="M188" s="234"/>
    </row>
    <row r="189" spans="1:13" s="231" customFormat="1" ht="13.05" customHeight="1">
      <c r="A189" s="838"/>
      <c r="B189" s="800" t="s">
        <v>373</v>
      </c>
      <c r="C189" s="800"/>
      <c r="D189" s="295" t="s">
        <v>386</v>
      </c>
      <c r="E189" s="800" t="s">
        <v>373</v>
      </c>
      <c r="F189" s="800"/>
      <c r="G189" s="800"/>
      <c r="H189" s="295" t="s">
        <v>375</v>
      </c>
      <c r="I189" s="800" t="s">
        <v>373</v>
      </c>
      <c r="J189" s="800"/>
      <c r="K189" s="800"/>
      <c r="L189" s="285" t="s">
        <v>387</v>
      </c>
      <c r="M189" s="234"/>
    </row>
    <row r="190" spans="1:13" s="231" customFormat="1" ht="13.05" customHeight="1">
      <c r="A190" s="293">
        <v>1</v>
      </c>
      <c r="B190" s="816"/>
      <c r="C190" s="816"/>
      <c r="D190" s="280"/>
      <c r="E190" s="817"/>
      <c r="F190" s="822"/>
      <c r="G190" s="822"/>
      <c r="H190" s="280"/>
      <c r="I190" s="816"/>
      <c r="J190" s="816"/>
      <c r="K190" s="816"/>
      <c r="L190" s="288"/>
      <c r="M190" s="234"/>
    </row>
    <row r="191" spans="1:13" s="231" customFormat="1" ht="13.05" customHeight="1">
      <c r="A191" s="293">
        <v>2</v>
      </c>
      <c r="B191" s="816"/>
      <c r="C191" s="816"/>
      <c r="D191" s="280"/>
      <c r="E191" s="817"/>
      <c r="F191" s="822"/>
      <c r="G191" s="822"/>
      <c r="H191" s="280"/>
      <c r="I191" s="816"/>
      <c r="J191" s="816"/>
      <c r="K191" s="816"/>
      <c r="L191" s="288"/>
      <c r="M191" s="234"/>
    </row>
    <row r="192" spans="1:13" s="231" customFormat="1" ht="13.05" customHeight="1">
      <c r="A192" s="293">
        <v>3</v>
      </c>
      <c r="B192" s="816"/>
      <c r="C192" s="816"/>
      <c r="D192" s="280"/>
      <c r="E192" s="817"/>
      <c r="F192" s="822"/>
      <c r="G192" s="822"/>
      <c r="H192" s="280"/>
      <c r="I192" s="816"/>
      <c r="J192" s="816"/>
      <c r="K192" s="816"/>
      <c r="L192" s="288"/>
      <c r="M192" s="234"/>
    </row>
    <row r="193" spans="1:13" s="231" customFormat="1" ht="13.05" customHeight="1">
      <c r="A193" s="293">
        <v>4</v>
      </c>
      <c r="B193" s="816"/>
      <c r="C193" s="816"/>
      <c r="D193" s="280"/>
      <c r="E193" s="817"/>
      <c r="F193" s="822"/>
      <c r="G193" s="822"/>
      <c r="H193" s="280"/>
      <c r="I193" s="816"/>
      <c r="J193" s="816"/>
      <c r="K193" s="816"/>
      <c r="L193" s="288"/>
      <c r="M193" s="234"/>
    </row>
    <row r="194" spans="1:13" s="231" customFormat="1" ht="13.05" customHeight="1">
      <c r="A194" s="293">
        <v>5</v>
      </c>
      <c r="B194" s="816"/>
      <c r="C194" s="816"/>
      <c r="D194" s="280"/>
      <c r="E194" s="817"/>
      <c r="F194" s="822"/>
      <c r="G194" s="822"/>
      <c r="H194" s="280"/>
      <c r="I194" s="816"/>
      <c r="J194" s="816"/>
      <c r="K194" s="816"/>
      <c r="L194" s="288"/>
      <c r="M194" s="234"/>
    </row>
    <row r="195" spans="1:13" s="231" customFormat="1" ht="13.05" customHeight="1">
      <c r="A195" s="293">
        <v>6</v>
      </c>
      <c r="B195" s="816"/>
      <c r="C195" s="816"/>
      <c r="D195" s="280"/>
      <c r="E195" s="817"/>
      <c r="F195" s="822"/>
      <c r="G195" s="822"/>
      <c r="H195" s="296"/>
      <c r="I195" s="816"/>
      <c r="J195" s="816"/>
      <c r="K195" s="816"/>
      <c r="L195" s="288"/>
      <c r="M195" s="234"/>
    </row>
    <row r="196" spans="1:13" s="231" customFormat="1" ht="13.05" customHeight="1">
      <c r="A196" s="293">
        <v>7</v>
      </c>
      <c r="B196" s="816"/>
      <c r="C196" s="816"/>
      <c r="D196" s="241"/>
      <c r="E196" s="817"/>
      <c r="F196" s="822"/>
      <c r="G196" s="822"/>
      <c r="H196" s="296"/>
      <c r="I196" s="816"/>
      <c r="J196" s="816"/>
      <c r="K196" s="816"/>
      <c r="L196" s="287"/>
      <c r="M196" s="234"/>
    </row>
    <row r="197" spans="1:13" s="231" customFormat="1" ht="13.05" customHeight="1">
      <c r="A197" s="293">
        <v>8</v>
      </c>
      <c r="B197" s="824"/>
      <c r="C197" s="825"/>
      <c r="D197" s="241"/>
      <c r="E197" s="826"/>
      <c r="F197" s="827"/>
      <c r="G197" s="828"/>
      <c r="H197" s="296"/>
      <c r="I197" s="824"/>
      <c r="J197" s="829"/>
      <c r="K197" s="825"/>
      <c r="L197" s="287"/>
      <c r="M197" s="234"/>
    </row>
    <row r="198" spans="1:13" s="231" customFormat="1" ht="13.05" customHeight="1">
      <c r="A198" s="293">
        <v>9</v>
      </c>
      <c r="B198" s="816"/>
      <c r="C198" s="816"/>
      <c r="D198" s="241"/>
      <c r="E198" s="817"/>
      <c r="F198" s="822"/>
      <c r="G198" s="822"/>
      <c r="H198" s="296"/>
      <c r="I198" s="816"/>
      <c r="J198" s="816"/>
      <c r="K198" s="816"/>
      <c r="L198" s="288"/>
      <c r="M198" s="234"/>
    </row>
    <row r="199" spans="1:13" s="231" customFormat="1" ht="13.05" customHeight="1" thickBot="1">
      <c r="A199" s="294">
        <v>10</v>
      </c>
      <c r="B199" s="819"/>
      <c r="C199" s="819"/>
      <c r="D199" s="250"/>
      <c r="E199" s="820"/>
      <c r="F199" s="823"/>
      <c r="G199" s="823"/>
      <c r="H199" s="297"/>
      <c r="I199" s="819"/>
      <c r="J199" s="819"/>
      <c r="K199" s="819"/>
      <c r="L199" s="298"/>
    </row>
    <row r="200" spans="1:13" s="231" customFormat="1" ht="14.1" customHeight="1"/>
    <row r="201" spans="1:13" s="231" customFormat="1" ht="14.1" customHeight="1" thickBot="1"/>
    <row r="202" spans="1:13" s="231" customFormat="1" ht="12.75" customHeight="1">
      <c r="A202" s="796" t="s">
        <v>388</v>
      </c>
      <c r="B202" s="797"/>
      <c r="C202" s="797"/>
      <c r="D202" s="797"/>
      <c r="E202" s="797"/>
      <c r="F202" s="797"/>
      <c r="G202" s="797"/>
      <c r="H202" s="797"/>
      <c r="I202" s="797"/>
      <c r="J202" s="797"/>
      <c r="K202" s="798"/>
      <c r="L202" s="234"/>
      <c r="M202" s="234"/>
    </row>
    <row r="203" spans="1:13" s="231" customFormat="1" ht="13.05" customHeight="1">
      <c r="A203" s="293" t="s">
        <v>327</v>
      </c>
      <c r="B203" s="800" t="s">
        <v>389</v>
      </c>
      <c r="C203" s="800"/>
      <c r="D203" s="800" t="s">
        <v>329</v>
      </c>
      <c r="E203" s="800"/>
      <c r="F203" s="800" t="s">
        <v>390</v>
      </c>
      <c r="G203" s="800"/>
      <c r="H203" s="800"/>
      <c r="I203" s="800" t="s">
        <v>391</v>
      </c>
      <c r="J203" s="800"/>
      <c r="K203" s="801"/>
      <c r="L203" s="234"/>
      <c r="M203" s="234"/>
    </row>
    <row r="204" spans="1:13" s="231" customFormat="1" ht="13.05" customHeight="1">
      <c r="A204" s="293">
        <v>1</v>
      </c>
      <c r="B204" s="816"/>
      <c r="C204" s="816"/>
      <c r="D204" s="816"/>
      <c r="E204" s="816"/>
      <c r="F204" s="816"/>
      <c r="G204" s="816"/>
      <c r="H204" s="816"/>
      <c r="I204" s="817"/>
      <c r="J204" s="817"/>
      <c r="K204" s="818"/>
      <c r="L204" s="234"/>
      <c r="M204" s="234"/>
    </row>
    <row r="205" spans="1:13" s="231" customFormat="1" ht="13.05" customHeight="1">
      <c r="A205" s="293">
        <v>2</v>
      </c>
      <c r="B205" s="816"/>
      <c r="C205" s="816" t="s">
        <v>392</v>
      </c>
      <c r="D205" s="816"/>
      <c r="E205" s="816"/>
      <c r="F205" s="816"/>
      <c r="G205" s="816"/>
      <c r="H205" s="816"/>
      <c r="I205" s="817"/>
      <c r="J205" s="817"/>
      <c r="K205" s="818"/>
      <c r="L205" s="234"/>
      <c r="M205" s="234"/>
    </row>
    <row r="206" spans="1:13" s="231" customFormat="1" ht="13.05" customHeight="1">
      <c r="A206" s="293">
        <v>3</v>
      </c>
      <c r="B206" s="816"/>
      <c r="C206" s="816"/>
      <c r="D206" s="816"/>
      <c r="E206" s="816"/>
      <c r="F206" s="816"/>
      <c r="G206" s="816"/>
      <c r="H206" s="816"/>
      <c r="I206" s="817"/>
      <c r="J206" s="817"/>
      <c r="K206" s="818"/>
      <c r="L206" s="234"/>
      <c r="M206" s="234"/>
    </row>
    <row r="207" spans="1:13" s="231" customFormat="1" ht="13.05" customHeight="1">
      <c r="A207" s="293">
        <v>4</v>
      </c>
      <c r="B207" s="816"/>
      <c r="C207" s="816"/>
      <c r="D207" s="816"/>
      <c r="E207" s="816"/>
      <c r="F207" s="816"/>
      <c r="G207" s="816"/>
      <c r="H207" s="816"/>
      <c r="I207" s="817"/>
      <c r="J207" s="817"/>
      <c r="K207" s="818"/>
      <c r="L207" s="234"/>
      <c r="M207" s="234"/>
    </row>
    <row r="208" spans="1:13" s="231" customFormat="1" ht="13.05" customHeight="1">
      <c r="A208" s="293">
        <v>5</v>
      </c>
      <c r="B208" s="816"/>
      <c r="C208" s="816"/>
      <c r="D208" s="816"/>
      <c r="E208" s="816"/>
      <c r="F208" s="816"/>
      <c r="G208" s="816"/>
      <c r="H208" s="816"/>
      <c r="I208" s="817"/>
      <c r="J208" s="817"/>
      <c r="K208" s="818"/>
      <c r="L208" s="234"/>
      <c r="M208" s="234"/>
    </row>
    <row r="209" spans="1:13" s="231" customFormat="1" ht="13.05" customHeight="1">
      <c r="A209" s="293">
        <v>6</v>
      </c>
      <c r="B209" s="816"/>
      <c r="C209" s="816"/>
      <c r="D209" s="816"/>
      <c r="E209" s="816"/>
      <c r="F209" s="816"/>
      <c r="G209" s="816"/>
      <c r="H209" s="816"/>
      <c r="I209" s="817"/>
      <c r="J209" s="817"/>
      <c r="K209" s="818"/>
      <c r="L209" s="234"/>
      <c r="M209" s="234"/>
    </row>
    <row r="210" spans="1:13" s="231" customFormat="1" ht="13.05" customHeight="1">
      <c r="A210" s="293">
        <v>7</v>
      </c>
      <c r="B210" s="816"/>
      <c r="C210" s="816"/>
      <c r="D210" s="816"/>
      <c r="E210" s="816"/>
      <c r="F210" s="816"/>
      <c r="G210" s="816"/>
      <c r="H210" s="816"/>
      <c r="I210" s="817"/>
      <c r="J210" s="817"/>
      <c r="K210" s="818"/>
      <c r="L210" s="234"/>
      <c r="M210" s="234"/>
    </row>
    <row r="211" spans="1:13" s="231" customFormat="1" ht="13.05" customHeight="1">
      <c r="A211" s="293">
        <v>8</v>
      </c>
      <c r="B211" s="816"/>
      <c r="C211" s="816"/>
      <c r="D211" s="816"/>
      <c r="E211" s="816"/>
      <c r="F211" s="816"/>
      <c r="G211" s="816"/>
      <c r="H211" s="816"/>
      <c r="I211" s="817"/>
      <c r="J211" s="817"/>
      <c r="K211" s="818"/>
      <c r="L211" s="234"/>
      <c r="M211" s="234"/>
    </row>
    <row r="212" spans="1:13" s="231" customFormat="1" ht="13.05" customHeight="1">
      <c r="A212" s="293">
        <v>9</v>
      </c>
      <c r="B212" s="816"/>
      <c r="C212" s="816"/>
      <c r="D212" s="816"/>
      <c r="E212" s="816"/>
      <c r="F212" s="816"/>
      <c r="G212" s="816"/>
      <c r="H212" s="816"/>
      <c r="I212" s="817"/>
      <c r="J212" s="817"/>
      <c r="K212" s="818"/>
    </row>
    <row r="213" spans="1:13" s="231" customFormat="1" ht="13.05" customHeight="1" thickBot="1">
      <c r="A213" s="294">
        <v>10</v>
      </c>
      <c r="B213" s="819"/>
      <c r="C213" s="819"/>
      <c r="D213" s="819"/>
      <c r="E213" s="819"/>
      <c r="F213" s="819"/>
      <c r="G213" s="819"/>
      <c r="H213" s="819"/>
      <c r="I213" s="820"/>
      <c r="J213" s="820"/>
      <c r="K213" s="821"/>
    </row>
    <row r="214" spans="1:13" s="231" customFormat="1" ht="14.25" customHeight="1" thickBot="1">
      <c r="B214" s="234"/>
      <c r="C214" s="234"/>
      <c r="D214" s="234"/>
      <c r="E214" s="234"/>
      <c r="F214" s="234"/>
      <c r="G214" s="234"/>
      <c r="H214" s="234"/>
      <c r="I214" s="234"/>
      <c r="J214" s="234"/>
      <c r="K214" s="234"/>
      <c r="L214" s="234"/>
      <c r="M214" s="234"/>
    </row>
    <row r="215" spans="1:13" s="231" customFormat="1" ht="12.75" customHeight="1">
      <c r="A215" s="796" t="s">
        <v>393</v>
      </c>
      <c r="B215" s="797"/>
      <c r="C215" s="797"/>
      <c r="D215" s="797"/>
      <c r="E215" s="797"/>
      <c r="F215" s="797"/>
      <c r="G215" s="797"/>
      <c r="H215" s="797"/>
      <c r="I215" s="797"/>
      <c r="J215" s="797"/>
      <c r="K215" s="798"/>
      <c r="L215" s="234"/>
      <c r="M215" s="234"/>
    </row>
    <row r="216" spans="1:13" s="231" customFormat="1" ht="13.05" customHeight="1">
      <c r="A216" s="293" t="s">
        <v>327</v>
      </c>
      <c r="B216" s="800" t="s">
        <v>389</v>
      </c>
      <c r="C216" s="800"/>
      <c r="D216" s="800" t="s">
        <v>329</v>
      </c>
      <c r="E216" s="800"/>
      <c r="F216" s="800" t="s">
        <v>390</v>
      </c>
      <c r="G216" s="800"/>
      <c r="H216" s="800"/>
      <c r="I216" s="800" t="s">
        <v>391</v>
      </c>
      <c r="J216" s="800"/>
      <c r="K216" s="801"/>
      <c r="L216" s="234"/>
      <c r="M216" s="234"/>
    </row>
    <row r="217" spans="1:13" s="231" customFormat="1" ht="13.05" customHeight="1">
      <c r="A217" s="293">
        <v>1</v>
      </c>
      <c r="B217" s="816"/>
      <c r="C217" s="816"/>
      <c r="D217" s="816"/>
      <c r="E217" s="816"/>
      <c r="F217" s="816"/>
      <c r="G217" s="816"/>
      <c r="H217" s="816"/>
      <c r="I217" s="817"/>
      <c r="J217" s="817"/>
      <c r="K217" s="818"/>
      <c r="L217" s="234"/>
      <c r="M217" s="234"/>
    </row>
    <row r="218" spans="1:13" s="231" customFormat="1" ht="13.05" customHeight="1">
      <c r="A218" s="293">
        <v>2</v>
      </c>
      <c r="B218" s="816"/>
      <c r="C218" s="816" t="s">
        <v>392</v>
      </c>
      <c r="D218" s="816"/>
      <c r="E218" s="816"/>
      <c r="F218" s="816"/>
      <c r="G218" s="816"/>
      <c r="H218" s="816"/>
      <c r="I218" s="817"/>
      <c r="J218" s="817"/>
      <c r="K218" s="818"/>
      <c r="L218" s="234"/>
      <c r="M218" s="234"/>
    </row>
    <row r="219" spans="1:13" s="231" customFormat="1" ht="13.05" customHeight="1">
      <c r="A219" s="293">
        <v>3</v>
      </c>
      <c r="B219" s="816"/>
      <c r="C219" s="816"/>
      <c r="D219" s="816"/>
      <c r="E219" s="816"/>
      <c r="F219" s="816"/>
      <c r="G219" s="816"/>
      <c r="H219" s="816"/>
      <c r="I219" s="817"/>
      <c r="J219" s="817"/>
      <c r="K219" s="818"/>
      <c r="L219" s="234"/>
      <c r="M219" s="234"/>
    </row>
    <row r="220" spans="1:13" s="231" customFormat="1" ht="13.05" customHeight="1">
      <c r="A220" s="293">
        <v>4</v>
      </c>
      <c r="B220" s="816"/>
      <c r="C220" s="816"/>
      <c r="D220" s="816"/>
      <c r="E220" s="816"/>
      <c r="F220" s="816"/>
      <c r="G220" s="816"/>
      <c r="H220" s="816"/>
      <c r="I220" s="817"/>
      <c r="J220" s="817"/>
      <c r="K220" s="818"/>
      <c r="L220" s="234"/>
      <c r="M220" s="234"/>
    </row>
    <row r="221" spans="1:13" s="231" customFormat="1" ht="13.05" customHeight="1">
      <c r="A221" s="293">
        <v>5</v>
      </c>
      <c r="B221" s="816"/>
      <c r="C221" s="816"/>
      <c r="D221" s="816"/>
      <c r="E221" s="816"/>
      <c r="F221" s="816"/>
      <c r="G221" s="816"/>
      <c r="H221" s="816"/>
      <c r="I221" s="817"/>
      <c r="J221" s="817"/>
      <c r="K221" s="818"/>
      <c r="L221" s="234"/>
      <c r="M221" s="234"/>
    </row>
    <row r="222" spans="1:13" s="231" customFormat="1" ht="13.05" customHeight="1">
      <c r="A222" s="293">
        <v>6</v>
      </c>
      <c r="B222" s="816"/>
      <c r="C222" s="816"/>
      <c r="D222" s="816"/>
      <c r="E222" s="816"/>
      <c r="F222" s="816"/>
      <c r="G222" s="816"/>
      <c r="H222" s="816"/>
      <c r="I222" s="817"/>
      <c r="J222" s="817"/>
      <c r="K222" s="818"/>
      <c r="L222" s="234"/>
      <c r="M222" s="234"/>
    </row>
    <row r="223" spans="1:13" s="231" customFormat="1" ht="13.05" customHeight="1">
      <c r="A223" s="293">
        <v>7</v>
      </c>
      <c r="B223" s="816"/>
      <c r="C223" s="816"/>
      <c r="D223" s="816"/>
      <c r="E223" s="816"/>
      <c r="F223" s="816"/>
      <c r="G223" s="816"/>
      <c r="H223" s="816"/>
      <c r="I223" s="817"/>
      <c r="J223" s="817"/>
      <c r="K223" s="818"/>
      <c r="L223" s="234"/>
      <c r="M223" s="234"/>
    </row>
    <row r="224" spans="1:13" s="231" customFormat="1" ht="13.05" customHeight="1">
      <c r="A224" s="293">
        <v>8</v>
      </c>
      <c r="B224" s="816"/>
      <c r="C224" s="816"/>
      <c r="D224" s="816"/>
      <c r="E224" s="816"/>
      <c r="F224" s="816"/>
      <c r="G224" s="816"/>
      <c r="H224" s="816"/>
      <c r="I224" s="817"/>
      <c r="J224" s="817"/>
      <c r="K224" s="818"/>
      <c r="L224" s="234"/>
      <c r="M224" s="234"/>
    </row>
    <row r="225" spans="1:11" s="231" customFormat="1" ht="13.05" customHeight="1">
      <c r="A225" s="293">
        <v>9</v>
      </c>
      <c r="B225" s="816"/>
      <c r="C225" s="816"/>
      <c r="D225" s="816"/>
      <c r="E225" s="816"/>
      <c r="F225" s="816"/>
      <c r="G225" s="816"/>
      <c r="H225" s="816"/>
      <c r="I225" s="817"/>
      <c r="J225" s="817"/>
      <c r="K225" s="818"/>
    </row>
    <row r="226" spans="1:11" s="231" customFormat="1" ht="13.05" customHeight="1" thickBot="1">
      <c r="A226" s="294">
        <v>10</v>
      </c>
      <c r="B226" s="819"/>
      <c r="C226" s="819"/>
      <c r="D226" s="819"/>
      <c r="E226" s="819"/>
      <c r="F226" s="819"/>
      <c r="G226" s="819"/>
      <c r="H226" s="819"/>
      <c r="I226" s="820"/>
      <c r="J226" s="820"/>
      <c r="K226" s="821"/>
    </row>
    <row r="227" spans="1:11" s="231" customFormat="1" ht="10.199999999999999">
      <c r="B227" s="234"/>
      <c r="C227" s="234"/>
      <c r="D227" s="234"/>
      <c r="E227" s="234"/>
      <c r="F227" s="234"/>
      <c r="G227" s="234"/>
      <c r="H227" s="234"/>
      <c r="I227" s="234"/>
      <c r="J227" s="234"/>
      <c r="K227" s="234"/>
    </row>
    <row r="228" spans="1:11" s="231" customFormat="1" ht="10.199999999999999">
      <c r="B228" s="234"/>
      <c r="C228" s="234"/>
      <c r="D228" s="234"/>
      <c r="E228" s="234"/>
      <c r="F228" s="234"/>
      <c r="G228" s="234"/>
      <c r="H228" s="234"/>
      <c r="I228" s="234"/>
      <c r="J228" s="234"/>
      <c r="K228" s="234"/>
    </row>
    <row r="229" spans="1:11" s="231" customFormat="1" ht="11.25" customHeight="1" thickBot="1">
      <c r="A229" s="805" t="s">
        <v>394</v>
      </c>
      <c r="B229" s="805"/>
      <c r="C229" s="805"/>
      <c r="D229" s="805"/>
      <c r="E229" s="805"/>
      <c r="F229" s="805"/>
      <c r="G229" s="805"/>
      <c r="H229" s="805"/>
      <c r="I229" s="805"/>
      <c r="J229" s="805"/>
      <c r="K229" s="805"/>
    </row>
    <row r="230" spans="1:11" s="231" customFormat="1" ht="13.05" customHeight="1">
      <c r="A230" s="796" t="s">
        <v>395</v>
      </c>
      <c r="B230" s="797"/>
      <c r="C230" s="797"/>
      <c r="D230" s="797"/>
      <c r="E230" s="814" t="s">
        <v>396</v>
      </c>
      <c r="F230" s="814"/>
      <c r="G230" s="797" t="s">
        <v>397</v>
      </c>
      <c r="H230" s="797"/>
      <c r="I230" s="797"/>
      <c r="J230" s="814" t="s">
        <v>375</v>
      </c>
      <c r="K230" s="815"/>
    </row>
    <row r="231" spans="1:11" s="231" customFormat="1" ht="13.05" customHeight="1">
      <c r="A231" s="299"/>
      <c r="B231" s="772" t="s">
        <v>398</v>
      </c>
      <c r="C231" s="802"/>
      <c r="D231" s="802"/>
      <c r="E231" s="803">
        <v>0</v>
      </c>
      <c r="F231" s="803"/>
      <c r="G231" s="786" t="s">
        <v>399</v>
      </c>
      <c r="H231" s="786"/>
      <c r="I231" s="786"/>
      <c r="J231" s="803"/>
      <c r="K231" s="811"/>
    </row>
    <row r="232" spans="1:11" s="231" customFormat="1" ht="13.05" customHeight="1">
      <c r="A232" s="299"/>
      <c r="B232" s="772" t="s">
        <v>400</v>
      </c>
      <c r="C232" s="802"/>
      <c r="D232" s="802"/>
      <c r="E232" s="803">
        <v>0</v>
      </c>
      <c r="F232" s="803"/>
      <c r="G232" s="786" t="s">
        <v>401</v>
      </c>
      <c r="H232" s="786"/>
      <c r="I232" s="786"/>
      <c r="J232" s="803"/>
      <c r="K232" s="811"/>
    </row>
    <row r="233" spans="1:11" s="231" customFormat="1" ht="13.05" customHeight="1">
      <c r="A233" s="299"/>
      <c r="B233" s="772" t="s">
        <v>402</v>
      </c>
      <c r="C233" s="802"/>
      <c r="D233" s="802"/>
      <c r="E233" s="803">
        <v>0</v>
      </c>
      <c r="F233" s="803"/>
      <c r="G233" s="804"/>
      <c r="H233" s="805"/>
      <c r="I233" s="806"/>
      <c r="J233" s="812"/>
      <c r="K233" s="813"/>
    </row>
    <row r="234" spans="1:11" s="231" customFormat="1" ht="13.05" customHeight="1">
      <c r="A234" s="299"/>
      <c r="B234" s="772" t="s">
        <v>403</v>
      </c>
      <c r="C234" s="802"/>
      <c r="D234" s="802"/>
      <c r="E234" s="803">
        <v>0</v>
      </c>
      <c r="F234" s="803"/>
      <c r="G234" s="804"/>
      <c r="H234" s="805"/>
      <c r="I234" s="806"/>
      <c r="J234" s="807"/>
      <c r="K234" s="808"/>
    </row>
    <row r="235" spans="1:11" s="231" customFormat="1" ht="13.05" customHeight="1">
      <c r="A235" s="299"/>
      <c r="B235" s="772" t="s">
        <v>404</v>
      </c>
      <c r="C235" s="802"/>
      <c r="D235" s="802"/>
      <c r="E235" s="803">
        <v>0</v>
      </c>
      <c r="F235" s="803"/>
      <c r="G235" s="804"/>
      <c r="H235" s="805"/>
      <c r="I235" s="806"/>
      <c r="J235" s="809"/>
      <c r="K235" s="810"/>
    </row>
    <row r="236" spans="1:11" s="231" customFormat="1" ht="13.05" customHeight="1" thickBot="1">
      <c r="A236" s="300"/>
      <c r="B236" s="778" t="s">
        <v>405</v>
      </c>
      <c r="C236" s="791"/>
      <c r="D236" s="791"/>
      <c r="E236" s="792">
        <v>0</v>
      </c>
      <c r="F236" s="792"/>
      <c r="G236" s="793" t="s">
        <v>406</v>
      </c>
      <c r="H236" s="794"/>
      <c r="I236" s="778"/>
      <c r="J236" s="792"/>
      <c r="K236" s="795"/>
    </row>
    <row r="237" spans="1:11" s="231" customFormat="1" ht="13.05" customHeight="1" thickBot="1">
      <c r="B237" s="234"/>
      <c r="C237" s="234"/>
      <c r="D237" s="234"/>
      <c r="E237" s="234"/>
      <c r="F237" s="234"/>
      <c r="G237" s="234"/>
      <c r="H237" s="234"/>
      <c r="I237" s="234"/>
      <c r="J237" s="234"/>
      <c r="K237" s="234"/>
    </row>
    <row r="238" spans="1:11" s="231" customFormat="1" ht="13.05" customHeight="1">
      <c r="A238" s="796" t="s">
        <v>407</v>
      </c>
      <c r="B238" s="797"/>
      <c r="C238" s="797"/>
      <c r="D238" s="797"/>
      <c r="E238" s="797"/>
      <c r="F238" s="797"/>
      <c r="G238" s="797"/>
      <c r="H238" s="797"/>
      <c r="I238" s="797"/>
      <c r="J238" s="797"/>
      <c r="K238" s="798"/>
    </row>
    <row r="239" spans="1:11" s="231" customFormat="1" ht="13.05" customHeight="1">
      <c r="A239" s="799" t="s">
        <v>408</v>
      </c>
      <c r="B239" s="773"/>
      <c r="C239" s="773"/>
      <c r="D239" s="773"/>
      <c r="E239" s="800" t="s">
        <v>409</v>
      </c>
      <c r="F239" s="800"/>
      <c r="G239" s="773" t="s">
        <v>410</v>
      </c>
      <c r="H239" s="773"/>
      <c r="I239" s="773"/>
      <c r="J239" s="800" t="s">
        <v>409</v>
      </c>
      <c r="K239" s="801"/>
    </row>
    <row r="240" spans="1:11" s="231" customFormat="1" ht="13.05" customHeight="1">
      <c r="A240" s="299"/>
      <c r="B240" s="772" t="s">
        <v>411</v>
      </c>
      <c r="C240" s="773"/>
      <c r="D240" s="773"/>
      <c r="E240" s="774">
        <v>0</v>
      </c>
      <c r="F240" s="774"/>
      <c r="G240" s="786" t="s">
        <v>412</v>
      </c>
      <c r="H240" s="786"/>
      <c r="I240" s="786"/>
      <c r="J240" s="774">
        <v>0</v>
      </c>
      <c r="K240" s="787"/>
    </row>
    <row r="241" spans="1:11" s="231" customFormat="1" ht="13.05" customHeight="1">
      <c r="A241" s="299"/>
      <c r="B241" s="772" t="s">
        <v>413</v>
      </c>
      <c r="C241" s="773"/>
      <c r="D241" s="773"/>
      <c r="E241" s="774">
        <v>0</v>
      </c>
      <c r="F241" s="774">
        <v>7</v>
      </c>
      <c r="G241" s="788"/>
      <c r="H241" s="788"/>
      <c r="I241" s="788"/>
      <c r="J241" s="789"/>
      <c r="K241" s="790"/>
    </row>
    <row r="242" spans="1:11" s="231" customFormat="1" ht="13.05" customHeight="1">
      <c r="A242" s="299"/>
      <c r="B242" s="772" t="s">
        <v>414</v>
      </c>
      <c r="C242" s="773"/>
      <c r="D242" s="773"/>
      <c r="E242" s="774">
        <v>0</v>
      </c>
      <c r="F242" s="774">
        <v>9</v>
      </c>
      <c r="G242" s="783"/>
      <c r="H242" s="783"/>
      <c r="I242" s="783"/>
      <c r="J242" s="784"/>
      <c r="K242" s="785"/>
    </row>
    <row r="243" spans="1:11" s="231" customFormat="1" ht="13.05" customHeight="1">
      <c r="A243" s="299"/>
      <c r="B243" s="772" t="s">
        <v>415</v>
      </c>
      <c r="C243" s="773"/>
      <c r="D243" s="773"/>
      <c r="E243" s="774">
        <v>0</v>
      </c>
      <c r="F243" s="774"/>
      <c r="G243" s="783"/>
      <c r="H243" s="783"/>
      <c r="I243" s="783"/>
      <c r="J243" s="784"/>
      <c r="K243" s="785"/>
    </row>
    <row r="244" spans="1:11" s="231" customFormat="1" ht="13.05" customHeight="1">
      <c r="A244" s="299"/>
      <c r="B244" s="772" t="s">
        <v>416</v>
      </c>
      <c r="C244" s="773"/>
      <c r="D244" s="773"/>
      <c r="E244" s="774">
        <v>0</v>
      </c>
      <c r="F244" s="774"/>
      <c r="G244" s="775"/>
      <c r="H244" s="775"/>
      <c r="I244" s="775"/>
      <c r="J244" s="776"/>
      <c r="K244" s="777"/>
    </row>
    <row r="245" spans="1:11" s="231" customFormat="1" ht="13.05" customHeight="1" thickBot="1">
      <c r="A245" s="300"/>
      <c r="B245" s="778" t="s">
        <v>417</v>
      </c>
      <c r="C245" s="779"/>
      <c r="D245" s="779"/>
      <c r="E245" s="780">
        <f>E240+E241+E242+E243+E244</f>
        <v>0</v>
      </c>
      <c r="F245" s="780">
        <v>20</v>
      </c>
      <c r="G245" s="781" t="s">
        <v>418</v>
      </c>
      <c r="H245" s="781"/>
      <c r="I245" s="781"/>
      <c r="J245" s="780">
        <f>J240</f>
        <v>0</v>
      </c>
      <c r="K245" s="782"/>
    </row>
    <row r="246" spans="1:11" s="231" customFormat="1" ht="10.199999999999999"/>
    <row r="247" spans="1:11" s="231" customFormat="1" ht="10.199999999999999"/>
    <row r="248" spans="1:11" s="231" customFormat="1" ht="10.199999999999999"/>
    <row r="249" spans="1:11" s="231" customFormat="1" ht="10.199999999999999"/>
    <row r="250" spans="1:11" s="231" customFormat="1" ht="10.199999999999999"/>
    <row r="251" spans="1:11" s="231" customFormat="1" ht="10.199999999999999"/>
    <row r="252" spans="1:11" s="231" customFormat="1" ht="10.199999999999999"/>
    <row r="253" spans="1:11" s="231" customFormat="1" ht="10.199999999999999"/>
    <row r="254" spans="1:11" s="231" customFormat="1" ht="10.199999999999999"/>
    <row r="255" spans="1:11" s="231" customFormat="1" ht="10.199999999999999"/>
    <row r="256" spans="1:11" s="231" customFormat="1" ht="10.199999999999999"/>
    <row r="257" s="231" customFormat="1" ht="10.199999999999999"/>
    <row r="258" s="231" customFormat="1" ht="10.199999999999999"/>
    <row r="259" s="231" customFormat="1" ht="10.199999999999999"/>
    <row r="260" s="231" customFormat="1" ht="10.199999999999999"/>
    <row r="261" s="231" customFormat="1" ht="10.199999999999999"/>
    <row r="262" s="231" customFormat="1" ht="10.199999999999999"/>
    <row r="263" s="231" customFormat="1" ht="10.199999999999999"/>
    <row r="264" s="231" customFormat="1" ht="10.199999999999999"/>
    <row r="265" s="231" customFormat="1" ht="10.199999999999999"/>
    <row r="266" s="231" customFormat="1" ht="10.199999999999999"/>
    <row r="267" s="231" customFormat="1" ht="10.199999999999999"/>
    <row r="268" s="231" customFormat="1" ht="10.199999999999999"/>
    <row r="269" s="231" customFormat="1" ht="10.199999999999999"/>
    <row r="270" s="231" customFormat="1" ht="10.199999999999999"/>
    <row r="271" s="231" customFormat="1" ht="10.199999999999999"/>
    <row r="272" s="231" customFormat="1" ht="10.199999999999999"/>
    <row r="273" s="231" customFormat="1" ht="10.199999999999999"/>
    <row r="274" s="231" customFormat="1" ht="10.199999999999999"/>
    <row r="275" s="231" customFormat="1" ht="10.199999999999999"/>
    <row r="276" s="231" customFormat="1" ht="10.199999999999999"/>
    <row r="277" s="231" customFormat="1" ht="10.199999999999999"/>
    <row r="278" s="231" customFormat="1" ht="10.199999999999999"/>
    <row r="279" s="231" customFormat="1" ht="10.199999999999999"/>
    <row r="280" s="231" customFormat="1" ht="10.199999999999999"/>
    <row r="281" s="231" customFormat="1" ht="10.199999999999999"/>
    <row r="282" s="231" customFormat="1" ht="10.199999999999999"/>
    <row r="283" s="231" customFormat="1" ht="10.199999999999999"/>
    <row r="284" s="231" customFormat="1" ht="10.199999999999999"/>
    <row r="285" s="231" customFormat="1" ht="10.199999999999999"/>
    <row r="286" s="231" customFormat="1" ht="10.199999999999999"/>
    <row r="287" s="231" customFormat="1" ht="10.199999999999999"/>
    <row r="288" s="231" customFormat="1" ht="10.199999999999999"/>
    <row r="289" s="231" customFormat="1" ht="10.199999999999999"/>
    <row r="290" s="231" customFormat="1" ht="10.199999999999999"/>
    <row r="291" s="231" customFormat="1" ht="10.199999999999999"/>
    <row r="292" s="231" customFormat="1" ht="10.199999999999999"/>
    <row r="293" s="231" customFormat="1" ht="10.199999999999999"/>
    <row r="294" s="231" customFormat="1" ht="10.199999999999999"/>
    <row r="295" s="231" customFormat="1" ht="10.199999999999999"/>
    <row r="296" s="231" customFormat="1" ht="10.199999999999999"/>
    <row r="297" s="231" customFormat="1" ht="10.199999999999999"/>
    <row r="298" s="231" customFormat="1" ht="10.199999999999999"/>
    <row r="299" s="231" customFormat="1" ht="10.199999999999999"/>
    <row r="300" s="231" customFormat="1" ht="10.199999999999999"/>
    <row r="301" s="231" customFormat="1" ht="10.199999999999999"/>
    <row r="302" s="231" customFormat="1" ht="10.199999999999999"/>
    <row r="303" s="231" customFormat="1" ht="10.199999999999999"/>
    <row r="304" s="231" customFormat="1" ht="10.199999999999999"/>
    <row r="305" s="231" customFormat="1" ht="10.199999999999999"/>
    <row r="306" s="231" customFormat="1" ht="10.199999999999999"/>
    <row r="307" s="231" customFormat="1" ht="10.199999999999999"/>
    <row r="308" s="231" customFormat="1" ht="10.199999999999999"/>
    <row r="309" s="231" customFormat="1" ht="10.199999999999999"/>
    <row r="310" s="231" customFormat="1" ht="10.199999999999999"/>
    <row r="311" s="231" customFormat="1" ht="10.199999999999999"/>
    <row r="312" s="231" customFormat="1" ht="10.199999999999999"/>
    <row r="313" s="231" customFormat="1" ht="10.199999999999999"/>
    <row r="314" s="231" customFormat="1" ht="10.199999999999999"/>
    <row r="315" s="231" customFormat="1" ht="10.199999999999999"/>
    <row r="316" s="231" customFormat="1" ht="10.199999999999999"/>
    <row r="317" s="231" customFormat="1" ht="10.199999999999999"/>
    <row r="318" s="231" customFormat="1" ht="10.199999999999999"/>
    <row r="319" s="231" customFormat="1" ht="10.199999999999999"/>
    <row r="320" s="231" customFormat="1" ht="10.199999999999999"/>
    <row r="321" s="231" customFormat="1" ht="10.199999999999999"/>
    <row r="322" s="231" customFormat="1" ht="10.199999999999999"/>
    <row r="323" s="231" customFormat="1" ht="10.199999999999999"/>
    <row r="324" s="231" customFormat="1" ht="10.199999999999999"/>
    <row r="325" s="231" customFormat="1" ht="10.199999999999999"/>
    <row r="326" s="231" customFormat="1" ht="10.199999999999999"/>
    <row r="327" s="231" customFormat="1" ht="10.199999999999999"/>
    <row r="328" s="231" customFormat="1" ht="10.199999999999999"/>
    <row r="329" s="231" customFormat="1" ht="10.199999999999999"/>
    <row r="330" s="231" customFormat="1" ht="10.199999999999999"/>
    <row r="331" s="231" customFormat="1" ht="10.199999999999999"/>
    <row r="332" s="231" customFormat="1" ht="10.199999999999999"/>
    <row r="333" s="231" customFormat="1" ht="10.199999999999999"/>
    <row r="334" s="231" customFormat="1" ht="10.199999999999999"/>
    <row r="335" s="231" customFormat="1" ht="10.199999999999999"/>
    <row r="336" s="231" customFormat="1" ht="10.199999999999999"/>
    <row r="337" s="231" customFormat="1" ht="10.199999999999999"/>
    <row r="338" s="231" customFormat="1" ht="10.199999999999999"/>
    <row r="339" s="231" customFormat="1" ht="10.199999999999999"/>
    <row r="340" s="231" customFormat="1" ht="10.199999999999999"/>
    <row r="341" s="231" customFormat="1" ht="10.199999999999999"/>
    <row r="342" s="231" customFormat="1" ht="10.199999999999999"/>
    <row r="343" s="231" customFormat="1" ht="10.199999999999999"/>
    <row r="344" s="231" customFormat="1" ht="10.199999999999999"/>
    <row r="345" s="231" customFormat="1" ht="10.199999999999999"/>
    <row r="346" s="231" customFormat="1" ht="10.199999999999999"/>
    <row r="347" s="231" customFormat="1" ht="10.199999999999999"/>
    <row r="348" s="231" customFormat="1" ht="10.199999999999999"/>
    <row r="349" s="231" customFormat="1" ht="10.199999999999999"/>
    <row r="350" s="231" customFormat="1" ht="10.199999999999999"/>
    <row r="351" s="231" customFormat="1" ht="10.199999999999999"/>
    <row r="352" s="231" customFormat="1" ht="10.199999999999999"/>
    <row r="353" s="231" customFormat="1" ht="10.199999999999999"/>
    <row r="354" s="231" customFormat="1" ht="10.199999999999999"/>
    <row r="355" s="231" customFormat="1" ht="10.199999999999999"/>
    <row r="356" s="231" customFormat="1" ht="10.199999999999999"/>
    <row r="357" s="231" customFormat="1" ht="10.199999999999999"/>
    <row r="358" s="231" customFormat="1" ht="10.199999999999999"/>
    <row r="359" s="231" customFormat="1" ht="10.199999999999999"/>
    <row r="360" s="231" customFormat="1" ht="10.199999999999999"/>
    <row r="361" s="231" customFormat="1" ht="10.199999999999999"/>
    <row r="362" s="231" customFormat="1" ht="10.199999999999999"/>
    <row r="363" s="231" customFormat="1" ht="10.199999999999999"/>
    <row r="364" s="231" customFormat="1" ht="10.199999999999999"/>
    <row r="365" s="231" customFormat="1" ht="10.199999999999999"/>
    <row r="366" s="231" customFormat="1" ht="10.199999999999999"/>
    <row r="367" s="231" customFormat="1" ht="10.199999999999999"/>
    <row r="368" s="231" customFormat="1" ht="10.199999999999999"/>
    <row r="369" s="231" customFormat="1" ht="10.199999999999999"/>
    <row r="370" s="231" customFormat="1" ht="10.199999999999999"/>
    <row r="371" s="231" customFormat="1" ht="10.199999999999999"/>
    <row r="372" s="231" customFormat="1" ht="10.199999999999999"/>
    <row r="373" s="231" customFormat="1" ht="10.199999999999999"/>
    <row r="374" s="231" customFormat="1" ht="10.199999999999999"/>
    <row r="375" s="231" customFormat="1" ht="10.199999999999999"/>
    <row r="376" s="231" customFormat="1" ht="10.199999999999999"/>
    <row r="377" s="231" customFormat="1" ht="10.199999999999999"/>
    <row r="378" s="231" customFormat="1" ht="10.199999999999999"/>
    <row r="379" s="231" customFormat="1" ht="10.199999999999999"/>
    <row r="380" s="231" customFormat="1" ht="10.199999999999999"/>
    <row r="381" s="231" customFormat="1" ht="10.199999999999999"/>
    <row r="382" s="231" customFormat="1" ht="10.199999999999999"/>
    <row r="383" s="231" customFormat="1" ht="10.199999999999999"/>
    <row r="384" s="231" customFormat="1" ht="10.199999999999999"/>
    <row r="385" s="231" customFormat="1" ht="10.199999999999999"/>
    <row r="386" s="231" customFormat="1" ht="10.199999999999999"/>
    <row r="387" s="231" customFormat="1" ht="10.199999999999999"/>
    <row r="388" s="231" customFormat="1" ht="10.199999999999999"/>
    <row r="389" s="231" customFormat="1" ht="10.199999999999999"/>
    <row r="390" s="231" customFormat="1" ht="10.199999999999999"/>
    <row r="391" s="231" customFormat="1" ht="10.199999999999999"/>
    <row r="392" s="231" customFormat="1" ht="10.199999999999999"/>
    <row r="393" s="231" customFormat="1" ht="10.199999999999999"/>
    <row r="394" s="231" customFormat="1" ht="10.199999999999999"/>
    <row r="395" s="231" customFormat="1" ht="10.199999999999999"/>
    <row r="396" s="231" customFormat="1" ht="10.199999999999999"/>
    <row r="397" s="231" customFormat="1" ht="10.199999999999999"/>
    <row r="398" s="231" customFormat="1" ht="10.199999999999999"/>
    <row r="399" s="231" customFormat="1" ht="10.199999999999999"/>
    <row r="400" s="231" customFormat="1" ht="10.199999999999999"/>
    <row r="401" s="231" customFormat="1" ht="10.199999999999999"/>
    <row r="402" s="231" customFormat="1" ht="10.199999999999999"/>
    <row r="403" s="231" customFormat="1" ht="10.199999999999999"/>
    <row r="404" s="231" customFormat="1" ht="10.199999999999999"/>
    <row r="405" s="231" customFormat="1" ht="10.199999999999999"/>
    <row r="406" s="231" customFormat="1" ht="10.199999999999999"/>
    <row r="407" s="231" customFormat="1" ht="10.199999999999999"/>
    <row r="408" s="231" customFormat="1" ht="10.199999999999999"/>
    <row r="409" s="231" customFormat="1" ht="10.199999999999999"/>
    <row r="410" s="231" customFormat="1" ht="10.199999999999999"/>
    <row r="411" s="231" customFormat="1" ht="10.199999999999999"/>
    <row r="412" s="231" customFormat="1" ht="10.199999999999999"/>
    <row r="413" s="231" customFormat="1" ht="10.199999999999999"/>
    <row r="414" s="231" customFormat="1" ht="10.199999999999999"/>
    <row r="415" s="231" customFormat="1" ht="10.199999999999999"/>
    <row r="416" s="231" customFormat="1" ht="10.199999999999999"/>
    <row r="417" s="231" customFormat="1" ht="10.199999999999999"/>
    <row r="418" s="231" customFormat="1" ht="10.199999999999999"/>
    <row r="419" s="231" customFormat="1" ht="10.199999999999999"/>
    <row r="420" s="231" customFormat="1" ht="10.199999999999999"/>
    <row r="421" s="231" customFormat="1" ht="10.199999999999999"/>
    <row r="422" s="231" customFormat="1" ht="10.199999999999999"/>
    <row r="423" s="231" customFormat="1" ht="10.199999999999999"/>
    <row r="424" s="231" customFormat="1" ht="10.199999999999999"/>
    <row r="425" s="231" customFormat="1" ht="10.199999999999999"/>
    <row r="426" s="231" customFormat="1" ht="10.199999999999999"/>
    <row r="427" s="231" customFormat="1" ht="10.199999999999999"/>
    <row r="428" s="231" customFormat="1" ht="10.199999999999999"/>
    <row r="429" s="231" customFormat="1" ht="10.199999999999999"/>
    <row r="430" s="231" customFormat="1" ht="10.199999999999999"/>
    <row r="431" s="231" customFormat="1" ht="10.199999999999999"/>
    <row r="432" s="231" customFormat="1" ht="10.199999999999999"/>
    <row r="433" s="231" customFormat="1" ht="10.199999999999999"/>
    <row r="434" s="231" customFormat="1" ht="10.199999999999999"/>
    <row r="435" s="231" customFormat="1" ht="10.199999999999999"/>
    <row r="436" s="231" customFormat="1" ht="10.199999999999999"/>
    <row r="437" s="231" customFormat="1" ht="10.199999999999999"/>
    <row r="438" s="231" customFormat="1" ht="10.199999999999999"/>
    <row r="439" s="231" customFormat="1" ht="10.199999999999999"/>
    <row r="440" s="231" customFormat="1" ht="10.199999999999999"/>
    <row r="441" s="231" customFormat="1" ht="10.199999999999999"/>
    <row r="442" s="231" customFormat="1" ht="10.199999999999999"/>
    <row r="443" s="231" customFormat="1" ht="10.199999999999999"/>
    <row r="444" s="231" customFormat="1" ht="10.199999999999999"/>
    <row r="445" s="231" customFormat="1" ht="10.199999999999999"/>
    <row r="446" s="231" customFormat="1" ht="10.199999999999999"/>
    <row r="447" s="231" customFormat="1" ht="10.199999999999999"/>
    <row r="448" s="231" customFormat="1" ht="10.199999999999999"/>
    <row r="449" s="231" customFormat="1" ht="10.199999999999999"/>
    <row r="450" s="231" customFormat="1" ht="10.199999999999999"/>
    <row r="451" s="231" customFormat="1" ht="10.199999999999999"/>
    <row r="452" s="231" customFormat="1" ht="10.199999999999999"/>
    <row r="453" s="231" customFormat="1" ht="10.199999999999999"/>
    <row r="454" s="231" customFormat="1" ht="10.199999999999999"/>
    <row r="455" s="231" customFormat="1" ht="10.199999999999999"/>
    <row r="456" s="231" customFormat="1" ht="10.199999999999999"/>
    <row r="457" s="231" customFormat="1" ht="10.199999999999999"/>
    <row r="458" s="231" customFormat="1" ht="10.199999999999999"/>
    <row r="459" s="231" customFormat="1" ht="10.199999999999999"/>
    <row r="460" s="231" customFormat="1" ht="10.199999999999999"/>
    <row r="461" s="231" customFormat="1" ht="10.199999999999999"/>
    <row r="462" s="231" customFormat="1" ht="10.199999999999999"/>
    <row r="463" s="231" customFormat="1" ht="10.199999999999999"/>
    <row r="464" s="231" customFormat="1" ht="10.199999999999999"/>
    <row r="465" s="231" customFormat="1" ht="10.199999999999999"/>
    <row r="466" s="231" customFormat="1" ht="10.199999999999999"/>
    <row r="467" s="231" customFormat="1" ht="10.199999999999999"/>
    <row r="468" s="231" customFormat="1" ht="10.199999999999999"/>
    <row r="469" s="231" customFormat="1" ht="10.199999999999999"/>
    <row r="470" s="231" customFormat="1" ht="10.199999999999999"/>
    <row r="471" s="231" customFormat="1" ht="10.199999999999999"/>
    <row r="472" s="231" customFormat="1" ht="10.199999999999999"/>
    <row r="473" s="231" customFormat="1" ht="10.199999999999999"/>
    <row r="474" s="231" customFormat="1" ht="10.199999999999999"/>
    <row r="475" s="231" customFormat="1" ht="10.199999999999999"/>
    <row r="476" s="231" customFormat="1" ht="10.199999999999999"/>
    <row r="477" s="231" customFormat="1" ht="10.199999999999999"/>
    <row r="478" s="231" customFormat="1" ht="10.199999999999999"/>
    <row r="479" s="231" customFormat="1" ht="10.199999999999999"/>
    <row r="480" s="231" customFormat="1" ht="10.199999999999999"/>
    <row r="481" s="231" customFormat="1" ht="10.199999999999999"/>
    <row r="482" s="231" customFormat="1" ht="10.199999999999999"/>
    <row r="483" s="231" customFormat="1" ht="10.199999999999999"/>
    <row r="484" s="231" customFormat="1" ht="10.199999999999999"/>
    <row r="485" s="231" customFormat="1" ht="10.199999999999999"/>
    <row r="486" s="231" customFormat="1" ht="10.199999999999999"/>
    <row r="487" s="231" customFormat="1" ht="10.199999999999999"/>
    <row r="488" s="231" customFormat="1" ht="10.199999999999999"/>
    <row r="489" s="231" customFormat="1" ht="10.199999999999999"/>
    <row r="490" s="231" customFormat="1" ht="10.199999999999999"/>
    <row r="491" s="231" customFormat="1" ht="10.199999999999999"/>
    <row r="492" s="231" customFormat="1" ht="10.199999999999999"/>
    <row r="493" s="231" customFormat="1" ht="10.199999999999999"/>
    <row r="494" s="231" customFormat="1" ht="10.199999999999999"/>
    <row r="495" s="231" customFormat="1" ht="10.199999999999999"/>
    <row r="496" s="231" customFormat="1" ht="10.199999999999999"/>
    <row r="497" s="231" customFormat="1" ht="10.199999999999999"/>
    <row r="498" s="231" customFormat="1" ht="10.199999999999999"/>
    <row r="499" s="231" customFormat="1" ht="10.199999999999999"/>
    <row r="500" s="231" customFormat="1" ht="10.199999999999999"/>
    <row r="501" s="231" customFormat="1" ht="10.199999999999999"/>
    <row r="502" s="231" customFormat="1" ht="10.199999999999999"/>
    <row r="503" s="231" customFormat="1" ht="10.199999999999999"/>
    <row r="504" s="231" customFormat="1" ht="10.199999999999999"/>
    <row r="505" s="231" customFormat="1" ht="10.199999999999999"/>
    <row r="506" s="231" customFormat="1" ht="10.199999999999999"/>
    <row r="507" s="231" customFormat="1" ht="10.199999999999999"/>
    <row r="508" s="231" customFormat="1" ht="10.199999999999999"/>
    <row r="509" s="231" customFormat="1" ht="10.199999999999999"/>
    <row r="510" s="231" customFormat="1" ht="10.199999999999999"/>
    <row r="511" s="231" customFormat="1" ht="10.199999999999999"/>
    <row r="512" s="231" customFormat="1" ht="10.199999999999999"/>
    <row r="513" s="231" customFormat="1" ht="10.199999999999999"/>
    <row r="514" s="231" customFormat="1" ht="10.199999999999999"/>
    <row r="515" s="231" customFormat="1" ht="10.199999999999999"/>
    <row r="516" s="231" customFormat="1" ht="10.199999999999999"/>
    <row r="517" s="231" customFormat="1" ht="10.199999999999999"/>
    <row r="518" s="231" customFormat="1" ht="10.199999999999999"/>
    <row r="519" s="231" customFormat="1" ht="10.199999999999999"/>
    <row r="520" s="231" customFormat="1" ht="10.199999999999999"/>
    <row r="521" s="231" customFormat="1" ht="10.199999999999999"/>
    <row r="522" s="231" customFormat="1" ht="10.199999999999999"/>
    <row r="523" s="231" customFormat="1" ht="10.199999999999999"/>
    <row r="524" s="231" customFormat="1" ht="10.199999999999999"/>
    <row r="525" s="231" customFormat="1" ht="10.199999999999999"/>
    <row r="526" s="231" customFormat="1" ht="10.199999999999999"/>
    <row r="527" s="231" customFormat="1" ht="10.199999999999999"/>
    <row r="528" s="231" customFormat="1" ht="10.199999999999999"/>
    <row r="529" s="231" customFormat="1" ht="10.199999999999999"/>
    <row r="530" s="231" customFormat="1" ht="10.199999999999999"/>
    <row r="531" s="231" customFormat="1" ht="10.199999999999999"/>
    <row r="532" s="231" customFormat="1" ht="10.199999999999999"/>
    <row r="533" s="231" customFormat="1" ht="10.199999999999999"/>
    <row r="534" s="231" customFormat="1" ht="10.199999999999999"/>
    <row r="535" s="231" customFormat="1" ht="10.199999999999999"/>
    <row r="536" s="231" customFormat="1" ht="10.199999999999999"/>
    <row r="537" s="231" customFormat="1" ht="10.199999999999999"/>
    <row r="538" s="231" customFormat="1" ht="10.199999999999999"/>
    <row r="539" s="231" customFormat="1" ht="10.199999999999999"/>
    <row r="540" s="231" customFormat="1" ht="10.199999999999999"/>
    <row r="541" s="231" customFormat="1" ht="10.199999999999999"/>
    <row r="542" s="231" customFormat="1" ht="10.199999999999999"/>
    <row r="543" s="231" customFormat="1" ht="10.199999999999999"/>
    <row r="544" s="231" customFormat="1" ht="10.199999999999999"/>
    <row r="545" s="231" customFormat="1" ht="10.199999999999999"/>
    <row r="546" s="231" customFormat="1" ht="10.199999999999999"/>
    <row r="547" s="231" customFormat="1" ht="10.199999999999999"/>
    <row r="548" s="231" customFormat="1" ht="10.199999999999999"/>
    <row r="549" s="231" customFormat="1" ht="10.199999999999999"/>
    <row r="550" s="231" customFormat="1" ht="10.199999999999999"/>
    <row r="551" s="231" customFormat="1" ht="10.199999999999999"/>
    <row r="552" s="231" customFormat="1" ht="10.199999999999999"/>
    <row r="553" s="231" customFormat="1" ht="10.199999999999999"/>
    <row r="554" s="231" customFormat="1" ht="10.199999999999999"/>
    <row r="555" s="231" customFormat="1" ht="10.199999999999999"/>
    <row r="556" s="231" customFormat="1" ht="10.199999999999999"/>
    <row r="557" s="231" customFormat="1" ht="10.199999999999999"/>
    <row r="558" s="231" customFormat="1" ht="10.199999999999999"/>
    <row r="559" s="231" customFormat="1" ht="10.199999999999999"/>
    <row r="560" s="231" customFormat="1" ht="10.199999999999999"/>
    <row r="561" s="231" customFormat="1" ht="10.199999999999999"/>
    <row r="562" s="231" customFormat="1" ht="10.199999999999999"/>
    <row r="563" s="231" customFormat="1" ht="10.199999999999999"/>
    <row r="564" s="231" customFormat="1" ht="10.199999999999999"/>
    <row r="565" s="231" customFormat="1" ht="10.199999999999999"/>
    <row r="566" s="231" customFormat="1" ht="10.199999999999999"/>
    <row r="567" s="231" customFormat="1" ht="10.199999999999999"/>
    <row r="568" s="231" customFormat="1" ht="10.199999999999999"/>
    <row r="569" s="231" customFormat="1" ht="10.199999999999999"/>
    <row r="570" s="231" customFormat="1" ht="10.199999999999999"/>
    <row r="571" s="231" customFormat="1" ht="10.199999999999999"/>
    <row r="572" s="231" customFormat="1" ht="10.199999999999999"/>
    <row r="573" s="231" customFormat="1" ht="10.199999999999999"/>
    <row r="574" s="231" customFormat="1" ht="10.199999999999999"/>
    <row r="575" s="231" customFormat="1" ht="10.199999999999999"/>
    <row r="576" s="231" customFormat="1" ht="10.199999999999999"/>
    <row r="577" s="231" customFormat="1" ht="10.199999999999999"/>
    <row r="578" s="231" customFormat="1" ht="10.199999999999999"/>
    <row r="579" s="231" customFormat="1" ht="10.199999999999999"/>
    <row r="580" s="231" customFormat="1" ht="10.199999999999999"/>
    <row r="581" s="231" customFormat="1" ht="10.199999999999999"/>
    <row r="582" s="231" customFormat="1" ht="10.199999999999999"/>
    <row r="583" s="231" customFormat="1" ht="10.199999999999999"/>
    <row r="584" s="231" customFormat="1" ht="10.199999999999999"/>
    <row r="585" s="231" customFormat="1" ht="10.199999999999999"/>
    <row r="586" s="231" customFormat="1" ht="10.199999999999999"/>
    <row r="587" s="231" customFormat="1" ht="10.199999999999999"/>
    <row r="588" s="231" customFormat="1" ht="10.199999999999999"/>
    <row r="589" s="231" customFormat="1" ht="10.199999999999999"/>
    <row r="590" s="231" customFormat="1" ht="10.199999999999999"/>
    <row r="591" s="231" customFormat="1" ht="10.199999999999999"/>
    <row r="592" s="231" customFormat="1" ht="10.199999999999999"/>
    <row r="593" s="231" customFormat="1" ht="10.199999999999999"/>
    <row r="594" s="231" customFormat="1" ht="10.199999999999999"/>
    <row r="595" s="231" customFormat="1" ht="10.199999999999999"/>
    <row r="596" s="231" customFormat="1" ht="10.199999999999999"/>
    <row r="597" s="231" customFormat="1" ht="10.199999999999999"/>
    <row r="598" s="231" customFormat="1" ht="10.199999999999999"/>
    <row r="599" s="231" customFormat="1" ht="10.199999999999999"/>
    <row r="600" s="231" customFormat="1" ht="10.199999999999999"/>
    <row r="601" s="231" customFormat="1" ht="10.199999999999999"/>
    <row r="602" s="231" customFormat="1" ht="10.199999999999999"/>
    <row r="603" s="231" customFormat="1" ht="10.199999999999999"/>
    <row r="604" s="231" customFormat="1" ht="10.199999999999999"/>
    <row r="605" s="231" customFormat="1" ht="10.199999999999999"/>
    <row r="606" s="231" customFormat="1" ht="10.199999999999999"/>
    <row r="607" s="231" customFormat="1" ht="10.199999999999999"/>
    <row r="608" s="231" customFormat="1" ht="10.199999999999999"/>
    <row r="609" s="231" customFormat="1" ht="10.199999999999999"/>
    <row r="610" s="231" customFormat="1" ht="10.199999999999999"/>
    <row r="611" s="231" customFormat="1" ht="10.199999999999999"/>
    <row r="612" s="231" customFormat="1" ht="10.199999999999999"/>
    <row r="613" s="231" customFormat="1" ht="10.199999999999999"/>
    <row r="614" s="231" customFormat="1" ht="10.199999999999999"/>
    <row r="615" s="231" customFormat="1" ht="10.199999999999999"/>
    <row r="616" s="231" customFormat="1" ht="10.199999999999999"/>
    <row r="617" s="231" customFormat="1" ht="10.199999999999999"/>
    <row r="618" s="231" customFormat="1" ht="10.199999999999999"/>
    <row r="619" s="231" customFormat="1" ht="10.199999999999999"/>
    <row r="620" s="231" customFormat="1" ht="10.199999999999999"/>
    <row r="621" s="231" customFormat="1" ht="10.199999999999999"/>
    <row r="622" s="231" customFormat="1" ht="10.199999999999999"/>
    <row r="623" s="231" customFormat="1" ht="10.199999999999999"/>
    <row r="624" s="231" customFormat="1" ht="10.199999999999999"/>
    <row r="625" s="231" customFormat="1" ht="10.199999999999999"/>
    <row r="626" s="231" customFormat="1" ht="10.199999999999999"/>
    <row r="627" s="231" customFormat="1" ht="10.199999999999999"/>
    <row r="628" s="231" customFormat="1" ht="10.199999999999999"/>
    <row r="629" s="231" customFormat="1" ht="10.199999999999999"/>
    <row r="630" s="231" customFormat="1" ht="10.199999999999999"/>
    <row r="631" s="231" customFormat="1" ht="10.199999999999999"/>
    <row r="632" s="231" customFormat="1" ht="10.199999999999999"/>
    <row r="633" s="231" customFormat="1" ht="10.199999999999999"/>
    <row r="634" s="231" customFormat="1" ht="10.199999999999999"/>
    <row r="635" s="231" customFormat="1" ht="10.199999999999999"/>
    <row r="636" s="231" customFormat="1" ht="10.199999999999999"/>
    <row r="637" s="231" customFormat="1" ht="10.199999999999999"/>
    <row r="638" s="231" customFormat="1" ht="10.199999999999999"/>
    <row r="639" s="231" customFormat="1" ht="10.199999999999999"/>
    <row r="640" s="231" customFormat="1" ht="10.199999999999999"/>
    <row r="641" s="231" customFormat="1" ht="10.199999999999999"/>
    <row r="642" s="231" customFormat="1" ht="10.199999999999999"/>
    <row r="643" s="231" customFormat="1" ht="10.199999999999999"/>
    <row r="644" s="231" customFormat="1" ht="10.199999999999999"/>
    <row r="645" s="231" customFormat="1" ht="10.199999999999999"/>
    <row r="646" s="231" customFormat="1" ht="10.199999999999999"/>
    <row r="647" s="231" customFormat="1" ht="10.199999999999999"/>
    <row r="648" s="231" customFormat="1" ht="10.199999999999999"/>
    <row r="649" s="231" customFormat="1" ht="10.199999999999999"/>
    <row r="650" s="231" customFormat="1" ht="10.199999999999999"/>
    <row r="651" s="231" customFormat="1" ht="10.199999999999999"/>
    <row r="652" s="231" customFormat="1" ht="10.199999999999999"/>
    <row r="653" s="231" customFormat="1" ht="10.199999999999999"/>
    <row r="654" s="231" customFormat="1" ht="10.199999999999999"/>
    <row r="655" s="231" customFormat="1" ht="10.199999999999999"/>
    <row r="656" s="231" customFormat="1" ht="10.199999999999999"/>
    <row r="657" s="231" customFormat="1" ht="10.199999999999999"/>
    <row r="658" s="231" customFormat="1" ht="10.199999999999999"/>
    <row r="659" s="231" customFormat="1" ht="10.199999999999999"/>
    <row r="660" s="231" customFormat="1" ht="10.199999999999999"/>
    <row r="661" s="231" customFormat="1" ht="10.199999999999999"/>
    <row r="662" s="231" customFormat="1" ht="10.199999999999999"/>
    <row r="663" s="231" customFormat="1" ht="10.199999999999999"/>
    <row r="664" s="231" customFormat="1" ht="10.199999999999999"/>
    <row r="665" s="231" customFormat="1" ht="10.199999999999999"/>
    <row r="666" s="231" customFormat="1" ht="10.199999999999999"/>
    <row r="667" s="231" customFormat="1" ht="10.199999999999999"/>
    <row r="668" s="231" customFormat="1" ht="10.199999999999999"/>
    <row r="669" s="231" customFormat="1" ht="10.199999999999999"/>
    <row r="670" s="231" customFormat="1" ht="10.199999999999999"/>
    <row r="671" s="231" customFormat="1" ht="10.199999999999999"/>
    <row r="672" s="231" customFormat="1" ht="10.199999999999999"/>
    <row r="673" s="231" customFormat="1" ht="10.199999999999999"/>
    <row r="674" s="231" customFormat="1" ht="10.199999999999999"/>
    <row r="675" s="231" customFormat="1" ht="10.199999999999999"/>
    <row r="676" s="231" customFormat="1" ht="10.199999999999999"/>
    <row r="677" s="231" customFormat="1" ht="10.199999999999999"/>
    <row r="678" s="231" customFormat="1" ht="10.199999999999999"/>
    <row r="679" s="231" customFormat="1" ht="10.199999999999999"/>
    <row r="680" s="231" customFormat="1" ht="10.199999999999999"/>
    <row r="681" s="231" customFormat="1" ht="10.199999999999999"/>
    <row r="682" s="231" customFormat="1" ht="10.199999999999999"/>
    <row r="683" s="231" customFormat="1" ht="10.199999999999999"/>
    <row r="684" s="231" customFormat="1" ht="10.199999999999999"/>
    <row r="685" s="231" customFormat="1" ht="10.199999999999999"/>
    <row r="686" s="231" customFormat="1" ht="10.199999999999999"/>
    <row r="687" s="231" customFormat="1" ht="10.199999999999999"/>
    <row r="688" s="231" customFormat="1" ht="10.199999999999999"/>
    <row r="689" s="231" customFormat="1" ht="10.199999999999999"/>
    <row r="690" s="231" customFormat="1" ht="10.199999999999999"/>
    <row r="691" s="231" customFormat="1" ht="10.199999999999999"/>
    <row r="692" s="231" customFormat="1" ht="10.199999999999999"/>
    <row r="693" s="231" customFormat="1" ht="10.199999999999999"/>
    <row r="694" s="231" customFormat="1" ht="10.199999999999999"/>
    <row r="695" s="231" customFormat="1" ht="10.199999999999999"/>
    <row r="696" s="231" customFormat="1" ht="10.199999999999999"/>
    <row r="697" s="231" customFormat="1" ht="10.199999999999999"/>
    <row r="698" s="231" customFormat="1" ht="10.199999999999999"/>
    <row r="699" s="231" customFormat="1" ht="10.199999999999999"/>
    <row r="700" s="231" customFormat="1" ht="10.199999999999999"/>
    <row r="701" s="231" customFormat="1" ht="10.199999999999999"/>
    <row r="702" s="231" customFormat="1" ht="10.199999999999999"/>
    <row r="703" s="231" customFormat="1" ht="10.199999999999999"/>
    <row r="704" s="231" customFormat="1" ht="10.199999999999999"/>
    <row r="705" s="231" customFormat="1" ht="10.199999999999999"/>
    <row r="706" s="231" customFormat="1" ht="10.199999999999999"/>
    <row r="707" s="231" customFormat="1" ht="10.199999999999999"/>
    <row r="708" s="231" customFormat="1" ht="10.199999999999999"/>
    <row r="709" s="231" customFormat="1" ht="10.199999999999999"/>
    <row r="710" s="231" customFormat="1" ht="10.199999999999999"/>
    <row r="711" s="231" customFormat="1" ht="10.199999999999999"/>
    <row r="712" s="231" customFormat="1" ht="10.199999999999999"/>
    <row r="713" s="231" customFormat="1" ht="10.199999999999999"/>
    <row r="714" s="231" customFormat="1" ht="10.199999999999999"/>
    <row r="715" s="231" customFormat="1" ht="10.199999999999999"/>
    <row r="716" s="231" customFormat="1" ht="10.199999999999999"/>
    <row r="717" s="231" customFormat="1" ht="10.199999999999999"/>
    <row r="718" s="231" customFormat="1" ht="10.199999999999999"/>
    <row r="719" s="231" customFormat="1" ht="10.199999999999999"/>
    <row r="720" s="231" customFormat="1" ht="10.199999999999999"/>
    <row r="721" s="231" customFormat="1" ht="10.199999999999999"/>
    <row r="722" s="231" customFormat="1" ht="10.199999999999999"/>
    <row r="723" s="231" customFormat="1" ht="10.199999999999999"/>
    <row r="724" s="231" customFormat="1" ht="10.199999999999999"/>
    <row r="725" s="231" customFormat="1" ht="10.199999999999999"/>
    <row r="726" s="231" customFormat="1" ht="10.199999999999999"/>
    <row r="727" s="231" customFormat="1" ht="10.199999999999999"/>
    <row r="728" s="231" customFormat="1" ht="10.199999999999999"/>
    <row r="729" s="231" customFormat="1" ht="10.199999999999999"/>
    <row r="730" s="231" customFormat="1" ht="10.199999999999999"/>
    <row r="731" s="231" customFormat="1" ht="10.199999999999999"/>
    <row r="732" s="231" customFormat="1" ht="10.199999999999999"/>
    <row r="733" s="231" customFormat="1" ht="10.199999999999999"/>
    <row r="734" s="231" customFormat="1" ht="10.199999999999999"/>
    <row r="735" s="231" customFormat="1" ht="10.199999999999999"/>
    <row r="736" s="231" customFormat="1" ht="10.199999999999999"/>
    <row r="737" s="231" customFormat="1" ht="10.199999999999999"/>
    <row r="738" s="231" customFormat="1" ht="10.199999999999999"/>
    <row r="739" s="231" customFormat="1" ht="10.199999999999999"/>
    <row r="740" s="231" customFormat="1" ht="10.199999999999999"/>
    <row r="741" s="231" customFormat="1" ht="10.199999999999999"/>
    <row r="742" s="231" customFormat="1" ht="10.199999999999999"/>
    <row r="743" s="231" customFormat="1" ht="10.199999999999999"/>
    <row r="744" s="231" customFormat="1" ht="10.199999999999999"/>
    <row r="745" s="231" customFormat="1" ht="10.199999999999999"/>
    <row r="746" s="231" customFormat="1" ht="10.199999999999999"/>
    <row r="747" s="231" customFormat="1" ht="10.199999999999999"/>
    <row r="748" s="231" customFormat="1" ht="10.199999999999999"/>
    <row r="749" s="231" customFormat="1" ht="10.199999999999999"/>
    <row r="750" s="231" customFormat="1" ht="10.199999999999999"/>
    <row r="751" s="231" customFormat="1" ht="10.199999999999999"/>
    <row r="752" s="231" customFormat="1" ht="10.199999999999999"/>
    <row r="753" s="231" customFormat="1" ht="10.199999999999999"/>
    <row r="754" s="231" customFormat="1" ht="10.199999999999999"/>
    <row r="755" s="231" customFormat="1" ht="10.199999999999999"/>
    <row r="756" s="231" customFormat="1" ht="10.199999999999999"/>
    <row r="757" s="231" customFormat="1" ht="10.199999999999999"/>
    <row r="758" s="231" customFormat="1" ht="10.199999999999999"/>
    <row r="759" s="231" customFormat="1" ht="10.199999999999999"/>
    <row r="760" s="231" customFormat="1" ht="10.199999999999999"/>
    <row r="761" s="231" customFormat="1" ht="10.199999999999999"/>
    <row r="762" s="231" customFormat="1" ht="10.199999999999999"/>
    <row r="763" s="231" customFormat="1" ht="10.199999999999999"/>
    <row r="764" s="231" customFormat="1" ht="10.199999999999999"/>
    <row r="765" s="231" customFormat="1" ht="10.199999999999999"/>
    <row r="766" s="231" customFormat="1" ht="10.199999999999999"/>
    <row r="767" s="231" customFormat="1" ht="10.199999999999999"/>
    <row r="768" s="231" customFormat="1" ht="10.199999999999999"/>
    <row r="769" s="231" customFormat="1" ht="10.199999999999999"/>
    <row r="770" s="231" customFormat="1" ht="10.199999999999999"/>
    <row r="771" s="231" customFormat="1" ht="10.199999999999999"/>
    <row r="772" s="231" customFormat="1" ht="10.199999999999999"/>
    <row r="773" s="231" customFormat="1" ht="10.199999999999999"/>
    <row r="774" s="231" customFormat="1" ht="10.199999999999999"/>
    <row r="775" s="231" customFormat="1" ht="10.199999999999999"/>
    <row r="776" s="231" customFormat="1" ht="10.199999999999999"/>
    <row r="777" s="231" customFormat="1" ht="10.199999999999999"/>
    <row r="778" s="231" customFormat="1" ht="10.199999999999999"/>
    <row r="779" s="231" customFormat="1" ht="10.199999999999999"/>
    <row r="780" s="231" customFormat="1" ht="10.199999999999999"/>
    <row r="781" s="231" customFormat="1" ht="10.199999999999999"/>
    <row r="782" s="231" customFormat="1" ht="10.199999999999999"/>
    <row r="783" s="231" customFormat="1" ht="10.199999999999999"/>
    <row r="784" s="231" customFormat="1" ht="10.199999999999999"/>
    <row r="785" s="231" customFormat="1" ht="10.199999999999999"/>
    <row r="786" s="231" customFormat="1" ht="10.199999999999999"/>
    <row r="787" s="231" customFormat="1" ht="10.199999999999999"/>
    <row r="788" s="231" customFormat="1" ht="10.199999999999999"/>
    <row r="789" s="231" customFormat="1" ht="10.199999999999999"/>
    <row r="790" s="231" customFormat="1" ht="10.199999999999999"/>
    <row r="791" s="231" customFormat="1" ht="10.199999999999999"/>
    <row r="792" s="231" customFormat="1" ht="10.199999999999999"/>
    <row r="793" s="231" customFormat="1" ht="10.199999999999999"/>
    <row r="794" s="231" customFormat="1" ht="10.199999999999999"/>
    <row r="795" s="231" customFormat="1" ht="10.199999999999999"/>
    <row r="796" s="231" customFormat="1" ht="10.199999999999999"/>
    <row r="797" s="231" customFormat="1" ht="10.199999999999999"/>
    <row r="798" s="231" customFormat="1" ht="10.199999999999999"/>
    <row r="799" s="231" customFormat="1" ht="10.199999999999999"/>
    <row r="800" s="231" customFormat="1" ht="10.199999999999999"/>
    <row r="801" s="231" customFormat="1" ht="10.199999999999999"/>
    <row r="802" s="231" customFormat="1" ht="10.199999999999999"/>
    <row r="803" s="231" customFormat="1" ht="10.199999999999999"/>
    <row r="804" s="231" customFormat="1" ht="10.199999999999999"/>
    <row r="805" s="231" customFormat="1" ht="10.199999999999999"/>
    <row r="806" s="231" customFormat="1" ht="10.199999999999999"/>
    <row r="807" s="231" customFormat="1" ht="10.199999999999999"/>
    <row r="808" s="231" customFormat="1" ht="10.199999999999999"/>
    <row r="809" s="231" customFormat="1" ht="10.199999999999999"/>
    <row r="810" s="231" customFormat="1" ht="10.199999999999999"/>
    <row r="811" s="231" customFormat="1" ht="10.199999999999999"/>
    <row r="812" s="231" customFormat="1" ht="10.199999999999999"/>
    <row r="813" s="231" customFormat="1" ht="10.199999999999999"/>
    <row r="814" s="231" customFormat="1" ht="10.199999999999999"/>
    <row r="815" s="231" customFormat="1" ht="10.199999999999999"/>
    <row r="816" s="231" customFormat="1" ht="10.199999999999999"/>
    <row r="817" s="231" customFormat="1" ht="10.199999999999999"/>
    <row r="818" s="231" customFormat="1" ht="10.199999999999999"/>
    <row r="819" s="231" customFormat="1" ht="10.199999999999999"/>
    <row r="820" s="231" customFormat="1" ht="10.199999999999999"/>
    <row r="821" s="231" customFormat="1" ht="10.199999999999999"/>
    <row r="822" s="231" customFormat="1" ht="10.199999999999999"/>
    <row r="823" s="231" customFormat="1" ht="10.199999999999999"/>
    <row r="824" s="231" customFormat="1" ht="10.199999999999999"/>
    <row r="825" s="231" customFormat="1" ht="10.199999999999999"/>
    <row r="826" s="231" customFormat="1" ht="10.199999999999999"/>
    <row r="827" s="231" customFormat="1" ht="10.199999999999999"/>
    <row r="828" s="231" customFormat="1" ht="10.199999999999999"/>
    <row r="829" s="231" customFormat="1" ht="10.199999999999999"/>
    <row r="830" s="231" customFormat="1" ht="10.199999999999999"/>
    <row r="831" s="231" customFormat="1" ht="10.199999999999999"/>
    <row r="832" s="231" customFormat="1" ht="10.199999999999999"/>
    <row r="833" s="231" customFormat="1" ht="10.199999999999999"/>
    <row r="834" s="231" customFormat="1" ht="10.199999999999999"/>
    <row r="835" s="231" customFormat="1" ht="10.199999999999999"/>
    <row r="836" s="231" customFormat="1" ht="10.199999999999999"/>
    <row r="837" s="231" customFormat="1" ht="10.199999999999999"/>
    <row r="838" s="231" customFormat="1" ht="10.199999999999999"/>
    <row r="839" s="231" customFormat="1" ht="10.199999999999999"/>
    <row r="840" s="231" customFormat="1" ht="10.199999999999999"/>
    <row r="841" s="231" customFormat="1" ht="10.199999999999999"/>
    <row r="842" s="231" customFormat="1" ht="10.199999999999999"/>
    <row r="843" s="231" customFormat="1" ht="10.199999999999999"/>
    <row r="844" s="231" customFormat="1" ht="10.199999999999999"/>
    <row r="845" s="231" customFormat="1" ht="10.199999999999999"/>
    <row r="846" s="231" customFormat="1" ht="10.199999999999999"/>
    <row r="847" s="231" customFormat="1" ht="10.199999999999999"/>
    <row r="848" s="231" customFormat="1" ht="10.199999999999999"/>
    <row r="849" s="231" customFormat="1" ht="10.199999999999999"/>
    <row r="850" s="231" customFormat="1" ht="10.199999999999999"/>
    <row r="851" s="231" customFormat="1" ht="10.199999999999999"/>
    <row r="852" s="231" customFormat="1" ht="10.199999999999999"/>
    <row r="853" s="231" customFormat="1" ht="10.199999999999999"/>
    <row r="854" s="231" customFormat="1" ht="10.199999999999999"/>
    <row r="855" s="231" customFormat="1" ht="10.199999999999999"/>
    <row r="856" s="231" customFormat="1" ht="10.199999999999999"/>
    <row r="857" s="231" customFormat="1" ht="10.199999999999999"/>
    <row r="858" s="231" customFormat="1" ht="10.199999999999999"/>
    <row r="859" s="231" customFormat="1" ht="10.199999999999999"/>
    <row r="860" s="231" customFormat="1" ht="10.199999999999999"/>
    <row r="861" s="231" customFormat="1" ht="10.199999999999999"/>
    <row r="862" s="231" customFormat="1" ht="10.199999999999999"/>
    <row r="863" s="231" customFormat="1" ht="10.199999999999999"/>
    <row r="864" s="231" customFormat="1" ht="10.199999999999999"/>
    <row r="865" s="231" customFormat="1" ht="10.199999999999999"/>
    <row r="866" s="231" customFormat="1" ht="10.199999999999999"/>
    <row r="867" s="231" customFormat="1" ht="10.199999999999999"/>
    <row r="868" s="231" customFormat="1" ht="10.199999999999999"/>
    <row r="869" s="231" customFormat="1" ht="10.199999999999999"/>
    <row r="870" s="231" customFormat="1" ht="10.199999999999999"/>
    <row r="871" s="231" customFormat="1" ht="10.199999999999999"/>
    <row r="872" s="231" customFormat="1" ht="10.199999999999999"/>
    <row r="873" s="231" customFormat="1" ht="10.199999999999999"/>
    <row r="874" s="231" customFormat="1" ht="10.199999999999999"/>
    <row r="875" s="231" customFormat="1" ht="10.199999999999999"/>
    <row r="876" s="231" customFormat="1" ht="10.199999999999999"/>
    <row r="877" s="231" customFormat="1" ht="10.199999999999999"/>
    <row r="878" s="231" customFormat="1" ht="10.199999999999999"/>
    <row r="879" s="231" customFormat="1" ht="10.199999999999999"/>
    <row r="880" s="231" customFormat="1" ht="10.199999999999999"/>
    <row r="881" s="231" customFormat="1" ht="10.199999999999999"/>
    <row r="882" s="231" customFormat="1" ht="10.199999999999999"/>
    <row r="883" s="231" customFormat="1" ht="10.199999999999999"/>
    <row r="884" s="231" customFormat="1" ht="10.199999999999999"/>
    <row r="885" s="231" customFormat="1" ht="10.199999999999999"/>
    <row r="886" s="231" customFormat="1" ht="10.199999999999999"/>
    <row r="887" s="231" customFormat="1" ht="10.199999999999999"/>
    <row r="888" s="231" customFormat="1" ht="10.199999999999999"/>
    <row r="889" s="231" customFormat="1" ht="10.199999999999999"/>
    <row r="890" s="231" customFormat="1" ht="10.199999999999999"/>
    <row r="891" s="231" customFormat="1" ht="10.199999999999999"/>
    <row r="892" s="231" customFormat="1" ht="10.199999999999999"/>
    <row r="893" s="231" customFormat="1" ht="10.199999999999999"/>
    <row r="894" s="231" customFormat="1" ht="10.199999999999999"/>
    <row r="895" s="231" customFormat="1" ht="10.199999999999999"/>
    <row r="896" s="231" customFormat="1" ht="10.199999999999999"/>
    <row r="897" s="231" customFormat="1" ht="10.199999999999999"/>
    <row r="898" s="231" customFormat="1" ht="10.199999999999999"/>
    <row r="899" s="231" customFormat="1" ht="10.199999999999999"/>
    <row r="900" s="231" customFormat="1" ht="10.199999999999999"/>
    <row r="901" s="231" customFormat="1" ht="10.199999999999999"/>
    <row r="902" s="231" customFormat="1" ht="10.199999999999999"/>
    <row r="903" s="231" customFormat="1" ht="10.199999999999999"/>
    <row r="904" s="231" customFormat="1" ht="10.199999999999999"/>
    <row r="905" s="231" customFormat="1" ht="10.199999999999999"/>
    <row r="906" s="231" customFormat="1" ht="10.199999999999999"/>
    <row r="907" s="231" customFormat="1" ht="10.199999999999999"/>
    <row r="908" s="231" customFormat="1" ht="10.199999999999999"/>
    <row r="909" s="231" customFormat="1" ht="10.199999999999999"/>
    <row r="910" s="231" customFormat="1" ht="10.199999999999999"/>
    <row r="911" s="231" customFormat="1" ht="10.199999999999999"/>
    <row r="912" s="231" customFormat="1" ht="10.199999999999999"/>
    <row r="913" s="231" customFormat="1" ht="10.199999999999999"/>
    <row r="914" s="231" customFormat="1" ht="10.199999999999999"/>
    <row r="915" s="231" customFormat="1" ht="10.199999999999999"/>
    <row r="916" s="231" customFormat="1" ht="10.199999999999999"/>
    <row r="917" s="231" customFormat="1" ht="10.199999999999999"/>
    <row r="918" s="231" customFormat="1" ht="10.199999999999999"/>
    <row r="919" s="231" customFormat="1" ht="10.199999999999999"/>
    <row r="920" s="231" customFormat="1" ht="10.199999999999999"/>
    <row r="921" s="231" customFormat="1" ht="10.199999999999999"/>
    <row r="922" s="231" customFormat="1" ht="10.199999999999999"/>
    <row r="923" s="231" customFormat="1" ht="10.199999999999999"/>
    <row r="924" s="231" customFormat="1" ht="10.199999999999999"/>
    <row r="925" s="231" customFormat="1" ht="10.199999999999999"/>
    <row r="926" s="231" customFormat="1" ht="10.199999999999999"/>
    <row r="927" s="231" customFormat="1" ht="10.199999999999999"/>
    <row r="928" s="231" customFormat="1" ht="10.199999999999999"/>
    <row r="929" s="231" customFormat="1" ht="10.199999999999999"/>
    <row r="930" s="231" customFormat="1" ht="10.199999999999999"/>
    <row r="931" s="231" customFormat="1" ht="10.199999999999999"/>
    <row r="932" s="231" customFormat="1" ht="10.199999999999999"/>
    <row r="933" s="231" customFormat="1" ht="10.199999999999999"/>
    <row r="934" s="231" customFormat="1" ht="10.199999999999999"/>
    <row r="935" s="231" customFormat="1" ht="10.199999999999999"/>
    <row r="936" s="231" customFormat="1" ht="10.199999999999999"/>
    <row r="937" s="231" customFormat="1" ht="10.199999999999999"/>
    <row r="938" s="231" customFormat="1" ht="10.199999999999999"/>
    <row r="939" s="231" customFormat="1" ht="10.199999999999999"/>
    <row r="940" s="231" customFormat="1" ht="10.199999999999999"/>
    <row r="941" s="231" customFormat="1" ht="10.199999999999999"/>
    <row r="942" s="231" customFormat="1" ht="10.199999999999999"/>
    <row r="943" s="231" customFormat="1" ht="10.199999999999999"/>
    <row r="944" s="231" customFormat="1" ht="10.199999999999999"/>
    <row r="945" s="231" customFormat="1" ht="10.199999999999999"/>
    <row r="946" s="231" customFormat="1" ht="10.199999999999999"/>
    <row r="947" s="231" customFormat="1" ht="10.199999999999999"/>
    <row r="948" s="231" customFormat="1" ht="10.199999999999999"/>
    <row r="949" s="231" customFormat="1" ht="10.199999999999999"/>
    <row r="950" s="231" customFormat="1" ht="10.199999999999999"/>
    <row r="951" s="231" customFormat="1" ht="10.199999999999999"/>
    <row r="952" s="231" customFormat="1" ht="10.199999999999999"/>
    <row r="953" s="231" customFormat="1" ht="10.199999999999999"/>
    <row r="954" s="231" customFormat="1" ht="10.199999999999999"/>
    <row r="955" s="231" customFormat="1" ht="10.199999999999999"/>
    <row r="956" s="231" customFormat="1" ht="10.199999999999999"/>
    <row r="957" s="231" customFormat="1" ht="10.199999999999999"/>
    <row r="958" s="231" customFormat="1" ht="10.199999999999999"/>
    <row r="959" s="231" customFormat="1" ht="10.199999999999999"/>
    <row r="960" s="231" customFormat="1" ht="10.199999999999999"/>
    <row r="961" s="231" customFormat="1" ht="10.199999999999999"/>
    <row r="962" s="231" customFormat="1" ht="10.199999999999999"/>
    <row r="963" s="231" customFormat="1" ht="10.199999999999999"/>
    <row r="964" s="231" customFormat="1" ht="10.199999999999999"/>
    <row r="965" s="231" customFormat="1" ht="10.199999999999999"/>
    <row r="966" s="231" customFormat="1" ht="10.199999999999999"/>
    <row r="967" s="231" customFormat="1" ht="10.199999999999999"/>
    <row r="968" s="231" customFormat="1" ht="10.199999999999999"/>
    <row r="969" s="231" customFormat="1" ht="10.199999999999999"/>
    <row r="970" s="231" customFormat="1" ht="10.199999999999999"/>
    <row r="971" s="231" customFormat="1" ht="10.199999999999999"/>
    <row r="972" s="231" customFormat="1" ht="10.199999999999999"/>
    <row r="973" s="231" customFormat="1" ht="10.199999999999999"/>
    <row r="974" s="231" customFormat="1" ht="10.199999999999999"/>
    <row r="975" s="231" customFormat="1" ht="10.199999999999999"/>
    <row r="976" s="231" customFormat="1" ht="10.199999999999999"/>
    <row r="977" s="231" customFormat="1" ht="10.199999999999999"/>
    <row r="978" s="231" customFormat="1" ht="10.199999999999999"/>
    <row r="979" s="231" customFormat="1" ht="10.199999999999999"/>
    <row r="980" s="231" customFormat="1" ht="10.199999999999999"/>
    <row r="981" s="231" customFormat="1" ht="10.199999999999999"/>
    <row r="982" s="231" customFormat="1" ht="10.199999999999999"/>
    <row r="983" s="231" customFormat="1" ht="10.199999999999999"/>
    <row r="984" s="231" customFormat="1" ht="10.199999999999999"/>
    <row r="985" s="231" customFormat="1" ht="10.199999999999999"/>
    <row r="986" s="231" customFormat="1" ht="10.199999999999999"/>
    <row r="987" s="231" customFormat="1" ht="10.199999999999999"/>
    <row r="988" s="231" customFormat="1" ht="10.199999999999999"/>
    <row r="989" s="231" customFormat="1" ht="10.199999999999999"/>
    <row r="990" s="231" customFormat="1" ht="10.199999999999999"/>
    <row r="991" s="231" customFormat="1" ht="10.199999999999999"/>
    <row r="992" s="231" customFormat="1" ht="10.199999999999999"/>
    <row r="993" s="231" customFormat="1" ht="10.199999999999999"/>
    <row r="994" s="231" customFormat="1" ht="10.199999999999999"/>
    <row r="995" s="231" customFormat="1" ht="10.199999999999999"/>
    <row r="996" s="231" customFormat="1" ht="10.199999999999999"/>
    <row r="997" s="231" customFormat="1" ht="10.199999999999999"/>
    <row r="998" s="231" customFormat="1" ht="10.199999999999999"/>
    <row r="999" s="231" customFormat="1" ht="10.199999999999999"/>
    <row r="1000" s="231" customFormat="1" ht="10.199999999999999"/>
    <row r="1001" s="231" customFormat="1" ht="10.199999999999999"/>
    <row r="1002" s="231" customFormat="1" ht="10.199999999999999"/>
    <row r="1003" s="231" customFormat="1" ht="10.199999999999999"/>
    <row r="1004" s="231" customFormat="1" ht="10.199999999999999"/>
    <row r="1005" s="231" customFormat="1" ht="10.199999999999999"/>
    <row r="1006" s="231" customFormat="1" ht="10.199999999999999"/>
    <row r="1007" s="231" customFormat="1" ht="10.199999999999999"/>
    <row r="1008" s="231" customFormat="1" ht="10.199999999999999"/>
    <row r="1009" s="231" customFormat="1" ht="10.199999999999999"/>
    <row r="1010" s="231" customFormat="1" ht="10.199999999999999"/>
    <row r="1011" s="231" customFormat="1" ht="10.199999999999999"/>
    <row r="1012" s="231" customFormat="1" ht="10.199999999999999"/>
    <row r="1013" s="231" customFormat="1" ht="10.199999999999999"/>
    <row r="1014" s="231" customFormat="1" ht="10.199999999999999"/>
    <row r="1015" s="231" customFormat="1" ht="10.199999999999999"/>
    <row r="1016" s="231" customFormat="1" ht="10.199999999999999"/>
    <row r="1017" s="231" customFormat="1" ht="10.199999999999999"/>
    <row r="1018" s="231" customFormat="1" ht="10.199999999999999"/>
    <row r="1019" s="231" customFormat="1" ht="10.199999999999999"/>
    <row r="1020" s="231" customFormat="1" ht="10.199999999999999"/>
    <row r="1021" s="231" customFormat="1" ht="10.199999999999999"/>
    <row r="1022" s="231" customFormat="1" ht="10.199999999999999"/>
    <row r="1023" s="231" customFormat="1" ht="10.199999999999999"/>
    <row r="1024" s="231" customFormat="1" ht="10.199999999999999"/>
    <row r="1025" s="231" customFormat="1" ht="10.199999999999999"/>
    <row r="1026" s="231" customFormat="1" ht="10.199999999999999"/>
    <row r="1027" s="231" customFormat="1" ht="10.199999999999999"/>
    <row r="1028" s="231" customFormat="1" ht="10.199999999999999"/>
    <row r="1029" s="231" customFormat="1" ht="10.199999999999999"/>
    <row r="1030" s="231" customFormat="1" ht="10.199999999999999"/>
    <row r="1031" s="231" customFormat="1" ht="10.199999999999999"/>
    <row r="1032" s="231" customFormat="1" ht="10.199999999999999"/>
    <row r="1033" s="231" customFormat="1" ht="10.199999999999999"/>
    <row r="1034" s="231" customFormat="1" ht="10.199999999999999"/>
    <row r="1035" s="231" customFormat="1" ht="10.199999999999999"/>
    <row r="1036" s="231" customFormat="1" ht="10.199999999999999"/>
    <row r="1037" s="231" customFormat="1" ht="10.199999999999999"/>
    <row r="1038" s="231" customFormat="1" ht="10.199999999999999"/>
    <row r="1039" s="231" customFormat="1" ht="10.199999999999999"/>
    <row r="1040" s="231" customFormat="1" ht="10.199999999999999"/>
    <row r="1041" s="231" customFormat="1" ht="10.199999999999999"/>
    <row r="1042" s="231" customFormat="1" ht="10.199999999999999"/>
    <row r="1043" s="231" customFormat="1" ht="10.199999999999999"/>
    <row r="1044" s="231" customFormat="1" ht="10.199999999999999"/>
    <row r="1045" s="231" customFormat="1" ht="10.199999999999999"/>
    <row r="1046" s="231" customFormat="1" ht="10.199999999999999"/>
    <row r="1047" s="231" customFormat="1" ht="10.199999999999999"/>
    <row r="1048" s="231" customFormat="1" ht="10.199999999999999"/>
    <row r="1049" s="231" customFormat="1" ht="10.199999999999999"/>
    <row r="1050" s="231" customFormat="1" ht="10.199999999999999"/>
    <row r="1051" s="231" customFormat="1" ht="10.199999999999999"/>
    <row r="1052" s="231" customFormat="1" ht="10.199999999999999"/>
    <row r="1053" s="231" customFormat="1" ht="10.199999999999999"/>
    <row r="1054" s="231" customFormat="1" ht="10.199999999999999"/>
    <row r="1055" s="231" customFormat="1" ht="10.199999999999999"/>
    <row r="1056" s="231" customFormat="1" ht="10.199999999999999"/>
    <row r="1057" spans="1:11" s="231" customFormat="1" ht="10.199999999999999"/>
    <row r="1058" spans="1:11" s="231" customFormat="1" ht="10.199999999999999"/>
    <row r="1059" spans="1:11" s="231" customFormat="1" ht="10.199999999999999"/>
    <row r="1060" spans="1:11" s="231" customFormat="1" ht="10.199999999999999"/>
    <row r="1061" spans="1:11" s="231" customFormat="1" ht="10.199999999999999"/>
    <row r="1062" spans="1:11">
      <c r="A1062" s="231"/>
      <c r="B1062" s="231"/>
      <c r="C1062" s="231"/>
      <c r="D1062" s="231"/>
      <c r="E1062" s="231"/>
      <c r="F1062" s="231"/>
      <c r="G1062" s="231"/>
      <c r="H1062" s="231"/>
      <c r="I1062" s="231"/>
      <c r="J1062" s="231"/>
      <c r="K1062" s="231"/>
    </row>
    <row r="1063" spans="1:11">
      <c r="A1063" s="231"/>
      <c r="B1063" s="231"/>
      <c r="C1063" s="231"/>
      <c r="D1063" s="231"/>
      <c r="E1063" s="231"/>
      <c r="F1063" s="231"/>
      <c r="G1063" s="231"/>
      <c r="H1063" s="231"/>
      <c r="I1063" s="231"/>
      <c r="J1063" s="231"/>
      <c r="K1063" s="231"/>
    </row>
    <row r="1064" spans="1:11">
      <c r="A1064" s="231"/>
      <c r="B1064" s="231"/>
      <c r="C1064" s="231"/>
      <c r="D1064" s="231"/>
      <c r="E1064" s="231"/>
      <c r="F1064" s="231"/>
      <c r="G1064" s="231"/>
      <c r="H1064" s="231"/>
      <c r="I1064" s="231"/>
      <c r="J1064" s="231"/>
      <c r="K1064" s="231"/>
    </row>
    <row r="1065" spans="1:11">
      <c r="A1065" s="231"/>
      <c r="B1065" s="231"/>
      <c r="C1065" s="231"/>
      <c r="D1065" s="231"/>
      <c r="E1065" s="231"/>
      <c r="F1065" s="231"/>
      <c r="G1065" s="231"/>
      <c r="H1065" s="231"/>
      <c r="I1065" s="231"/>
      <c r="J1065" s="231"/>
      <c r="K1065" s="231"/>
    </row>
    <row r="1066" spans="1:11">
      <c r="A1066" s="231"/>
      <c r="B1066" s="231"/>
      <c r="C1066" s="231"/>
      <c r="D1066" s="231"/>
      <c r="E1066" s="231"/>
      <c r="F1066" s="231"/>
      <c r="G1066" s="231"/>
      <c r="H1066" s="231"/>
      <c r="I1066" s="231"/>
      <c r="J1066" s="231"/>
      <c r="K1066" s="231"/>
    </row>
    <row r="1067" spans="1:11">
      <c r="A1067" s="231"/>
      <c r="B1067" s="231"/>
      <c r="C1067" s="231"/>
      <c r="D1067" s="231"/>
      <c r="E1067" s="231"/>
      <c r="F1067" s="231"/>
      <c r="G1067" s="231"/>
      <c r="H1067" s="231"/>
      <c r="I1067" s="231"/>
      <c r="J1067" s="231"/>
      <c r="K1067" s="231"/>
    </row>
    <row r="1068" spans="1:11">
      <c r="A1068" s="231"/>
      <c r="B1068" s="231"/>
      <c r="C1068" s="231"/>
      <c r="D1068" s="231"/>
      <c r="E1068" s="231"/>
      <c r="F1068" s="231"/>
      <c r="G1068" s="231"/>
      <c r="H1068" s="231"/>
      <c r="I1068" s="231"/>
      <c r="J1068" s="231"/>
      <c r="K1068" s="231"/>
    </row>
    <row r="1069" spans="1:11">
      <c r="A1069" s="231"/>
      <c r="B1069" s="231"/>
      <c r="C1069" s="231"/>
      <c r="D1069" s="231"/>
      <c r="E1069" s="231"/>
      <c r="F1069" s="231"/>
      <c r="G1069" s="231"/>
      <c r="H1069" s="231"/>
      <c r="I1069" s="231"/>
      <c r="J1069" s="231"/>
      <c r="K1069" s="231"/>
    </row>
    <row r="1070" spans="1:11">
      <c r="A1070" s="231"/>
      <c r="B1070" s="231"/>
      <c r="C1070" s="231"/>
      <c r="D1070" s="231"/>
      <c r="E1070" s="231"/>
      <c r="F1070" s="231"/>
      <c r="G1070" s="231"/>
      <c r="H1070" s="231"/>
      <c r="I1070" s="231"/>
      <c r="J1070" s="231"/>
      <c r="K1070" s="231"/>
    </row>
    <row r="1071" spans="1:11">
      <c r="A1071" s="231"/>
      <c r="B1071" s="231"/>
      <c r="C1071" s="231"/>
      <c r="D1071" s="231"/>
      <c r="E1071" s="231"/>
      <c r="F1071" s="231"/>
      <c r="G1071" s="231"/>
      <c r="H1071" s="231"/>
      <c r="I1071" s="231"/>
      <c r="J1071" s="231"/>
      <c r="K1071" s="231"/>
    </row>
    <row r="1072" spans="1:11">
      <c r="A1072" s="231"/>
      <c r="B1072" s="231"/>
      <c r="C1072" s="231"/>
      <c r="D1072" s="231"/>
      <c r="E1072" s="231"/>
      <c r="F1072" s="231"/>
      <c r="G1072" s="231"/>
      <c r="H1072" s="231"/>
      <c r="I1072" s="231"/>
      <c r="J1072" s="231"/>
      <c r="K1072" s="231"/>
    </row>
    <row r="1073" spans="1:11">
      <c r="A1073" s="231"/>
      <c r="B1073" s="231"/>
      <c r="C1073" s="231"/>
      <c r="D1073" s="231"/>
      <c r="E1073" s="231"/>
      <c r="F1073" s="231"/>
      <c r="G1073" s="231"/>
      <c r="H1073" s="231"/>
      <c r="I1073" s="231"/>
      <c r="J1073" s="231"/>
      <c r="K1073" s="231"/>
    </row>
    <row r="1074" spans="1:11">
      <c r="A1074" s="231"/>
      <c r="B1074" s="231"/>
      <c r="C1074" s="231"/>
      <c r="D1074" s="231"/>
      <c r="E1074" s="231"/>
      <c r="F1074" s="231"/>
      <c r="G1074" s="231"/>
      <c r="H1074" s="231"/>
      <c r="I1074" s="231"/>
      <c r="J1074" s="231"/>
      <c r="K1074" s="231"/>
    </row>
    <row r="1075" spans="1:11">
      <c r="A1075" s="231"/>
      <c r="B1075" s="231"/>
      <c r="C1075" s="231"/>
      <c r="D1075" s="231"/>
      <c r="E1075" s="231"/>
      <c r="F1075" s="231"/>
      <c r="G1075" s="231"/>
      <c r="H1075" s="231"/>
      <c r="I1075" s="231"/>
      <c r="J1075" s="231"/>
      <c r="K1075" s="231"/>
    </row>
    <row r="1076" spans="1:11">
      <c r="A1076" s="231"/>
      <c r="B1076" s="231"/>
      <c r="C1076" s="231"/>
      <c r="D1076" s="231"/>
      <c r="E1076" s="231"/>
      <c r="F1076" s="231"/>
      <c r="G1076" s="231"/>
      <c r="H1076" s="231"/>
      <c r="I1076" s="231"/>
      <c r="J1076" s="231"/>
      <c r="K1076" s="231"/>
    </row>
    <row r="1077" spans="1:11">
      <c r="A1077" s="231"/>
      <c r="B1077" s="231"/>
      <c r="C1077" s="231"/>
      <c r="D1077" s="231"/>
      <c r="E1077" s="231"/>
      <c r="F1077" s="231"/>
      <c r="G1077" s="231"/>
      <c r="H1077" s="231"/>
      <c r="I1077" s="231"/>
      <c r="J1077" s="231"/>
      <c r="K1077" s="231"/>
    </row>
    <row r="1078" spans="1:11">
      <c r="A1078" s="231"/>
      <c r="B1078" s="231"/>
      <c r="C1078" s="231"/>
      <c r="D1078" s="231"/>
      <c r="E1078" s="231"/>
      <c r="F1078" s="231"/>
      <c r="G1078" s="231"/>
      <c r="H1078" s="231"/>
      <c r="I1078" s="231"/>
      <c r="J1078" s="231"/>
      <c r="K1078" s="231"/>
    </row>
    <row r="1079" spans="1:11">
      <c r="A1079" s="231"/>
      <c r="B1079" s="231"/>
      <c r="C1079" s="231"/>
      <c r="D1079" s="231"/>
      <c r="E1079" s="231"/>
      <c r="F1079" s="231"/>
      <c r="G1079" s="231"/>
      <c r="H1079" s="231"/>
      <c r="I1079" s="231"/>
      <c r="J1079" s="231"/>
      <c r="K1079" s="231"/>
    </row>
    <row r="1080" spans="1:11">
      <c r="A1080" s="231"/>
      <c r="B1080" s="231"/>
      <c r="C1080" s="231"/>
      <c r="D1080" s="231"/>
      <c r="E1080" s="231"/>
      <c r="F1080" s="231"/>
      <c r="G1080" s="231"/>
      <c r="H1080" s="231"/>
      <c r="I1080" s="231"/>
      <c r="J1080" s="231"/>
      <c r="K1080" s="231"/>
    </row>
    <row r="1081" spans="1:11">
      <c r="A1081" s="231"/>
      <c r="B1081" s="231"/>
      <c r="C1081" s="231"/>
      <c r="D1081" s="231"/>
      <c r="E1081" s="231"/>
      <c r="F1081" s="231"/>
      <c r="G1081" s="231"/>
      <c r="H1081" s="231"/>
      <c r="I1081" s="231"/>
      <c r="J1081" s="231"/>
      <c r="K1081" s="231"/>
    </row>
    <row r="1082" spans="1:11">
      <c r="A1082" s="231"/>
      <c r="B1082" s="231"/>
      <c r="C1082" s="231"/>
      <c r="D1082" s="231"/>
      <c r="E1082" s="231"/>
      <c r="F1082" s="231"/>
      <c r="G1082" s="231"/>
      <c r="H1082" s="231"/>
      <c r="I1082" s="231"/>
      <c r="J1082" s="231"/>
      <c r="K1082" s="231"/>
    </row>
  </sheetData>
  <mergeCells count="568">
    <mergeCell ref="C8:G8"/>
    <mergeCell ref="H8:I8"/>
    <mergeCell ref="J8:L8"/>
    <mergeCell ref="C9:G9"/>
    <mergeCell ref="H9:I9"/>
    <mergeCell ref="J9:L9"/>
    <mergeCell ref="A1:B1"/>
    <mergeCell ref="A2:B2"/>
    <mergeCell ref="A3:L3"/>
    <mergeCell ref="A4:L4"/>
    <mergeCell ref="A6:L6"/>
    <mergeCell ref="C7:G7"/>
    <mergeCell ref="H7:I7"/>
    <mergeCell ref="J7:L7"/>
    <mergeCell ref="A11:K11"/>
    <mergeCell ref="A12:A13"/>
    <mergeCell ref="B12:B13"/>
    <mergeCell ref="C12:C13"/>
    <mergeCell ref="D12:D13"/>
    <mergeCell ref="E12:E13"/>
    <mergeCell ref="F12:F13"/>
    <mergeCell ref="G12:G13"/>
    <mergeCell ref="H12:I13"/>
    <mergeCell ref="J12:K12"/>
    <mergeCell ref="H20:I20"/>
    <mergeCell ref="H21:I21"/>
    <mergeCell ref="H22:I22"/>
    <mergeCell ref="H23:I23"/>
    <mergeCell ref="H24:I24"/>
    <mergeCell ref="H25:I25"/>
    <mergeCell ref="H14:I14"/>
    <mergeCell ref="H15:I15"/>
    <mergeCell ref="H16:I16"/>
    <mergeCell ref="H17:I17"/>
    <mergeCell ref="H18:I18"/>
    <mergeCell ref="H19:I19"/>
    <mergeCell ref="H32:I32"/>
    <mergeCell ref="H33:I33"/>
    <mergeCell ref="H34:I34"/>
    <mergeCell ref="H35:I35"/>
    <mergeCell ref="H36:I36"/>
    <mergeCell ref="H37:I37"/>
    <mergeCell ref="H26:I26"/>
    <mergeCell ref="H27:I27"/>
    <mergeCell ref="H28:I28"/>
    <mergeCell ref="H29:I29"/>
    <mergeCell ref="H30:I30"/>
    <mergeCell ref="H31:I31"/>
    <mergeCell ref="A49:L49"/>
    <mergeCell ref="H50:I50"/>
    <mergeCell ref="J50:K50"/>
    <mergeCell ref="H51:I51"/>
    <mergeCell ref="J51:K51"/>
    <mergeCell ref="H52:I52"/>
    <mergeCell ref="J52:K52"/>
    <mergeCell ref="H38:I38"/>
    <mergeCell ref="H39:I39"/>
    <mergeCell ref="H40:I40"/>
    <mergeCell ref="H41:I41"/>
    <mergeCell ref="H42:I42"/>
    <mergeCell ref="H43:I43"/>
    <mergeCell ref="H56:I56"/>
    <mergeCell ref="J56:K56"/>
    <mergeCell ref="H57:I57"/>
    <mergeCell ref="J57:K57"/>
    <mergeCell ref="H58:I58"/>
    <mergeCell ref="J58:K58"/>
    <mergeCell ref="H53:I53"/>
    <mergeCell ref="J53:K53"/>
    <mergeCell ref="H54:I54"/>
    <mergeCell ref="J54:K54"/>
    <mergeCell ref="H55:I55"/>
    <mergeCell ref="J55:K55"/>
    <mergeCell ref="H62:I62"/>
    <mergeCell ref="J62:K62"/>
    <mergeCell ref="H63:I63"/>
    <mergeCell ref="J63:K63"/>
    <mergeCell ref="H64:I64"/>
    <mergeCell ref="J64:K64"/>
    <mergeCell ref="H59:I59"/>
    <mergeCell ref="J59:K59"/>
    <mergeCell ref="H60:I60"/>
    <mergeCell ref="J60:K60"/>
    <mergeCell ref="H61:I61"/>
    <mergeCell ref="J61:K61"/>
    <mergeCell ref="J71:K71"/>
    <mergeCell ref="J72:K72"/>
    <mergeCell ref="J73:K73"/>
    <mergeCell ref="J74:K74"/>
    <mergeCell ref="J75:K75"/>
    <mergeCell ref="J76:K76"/>
    <mergeCell ref="H65:I65"/>
    <mergeCell ref="J65:K65"/>
    <mergeCell ref="A67:L67"/>
    <mergeCell ref="J68:K68"/>
    <mergeCell ref="J69:K69"/>
    <mergeCell ref="J70:K70"/>
    <mergeCell ref="A82:C82"/>
    <mergeCell ref="D82:F82"/>
    <mergeCell ref="G82:I82"/>
    <mergeCell ref="J82:L82"/>
    <mergeCell ref="A83:C83"/>
    <mergeCell ref="D83:F83"/>
    <mergeCell ref="G83:I83"/>
    <mergeCell ref="J83:L83"/>
    <mergeCell ref="J77:K77"/>
    <mergeCell ref="J78:K78"/>
    <mergeCell ref="A80:F80"/>
    <mergeCell ref="G80:L80"/>
    <mergeCell ref="A81:C81"/>
    <mergeCell ref="D81:F81"/>
    <mergeCell ref="G81:I81"/>
    <mergeCell ref="J81:L81"/>
    <mergeCell ref="A86:C86"/>
    <mergeCell ref="D86:F86"/>
    <mergeCell ref="G86:I86"/>
    <mergeCell ref="J86:L86"/>
    <mergeCell ref="A87:C87"/>
    <mergeCell ref="D87:F87"/>
    <mergeCell ref="G87:I87"/>
    <mergeCell ref="J87:L87"/>
    <mergeCell ref="A84:C84"/>
    <mergeCell ref="D84:F84"/>
    <mergeCell ref="G84:I84"/>
    <mergeCell ref="J84:L84"/>
    <mergeCell ref="A85:C85"/>
    <mergeCell ref="D85:F85"/>
    <mergeCell ref="G85:I85"/>
    <mergeCell ref="J85:L85"/>
    <mergeCell ref="A90:C90"/>
    <mergeCell ref="D90:F90"/>
    <mergeCell ref="G90:I90"/>
    <mergeCell ref="J90:L90"/>
    <mergeCell ref="A92:K92"/>
    <mergeCell ref="B93:E93"/>
    <mergeCell ref="F93:G93"/>
    <mergeCell ref="I93:J93"/>
    <mergeCell ref="A88:C88"/>
    <mergeCell ref="D88:F88"/>
    <mergeCell ref="G88:I88"/>
    <mergeCell ref="J88:L88"/>
    <mergeCell ref="A89:C89"/>
    <mergeCell ref="D89:F89"/>
    <mergeCell ref="G89:I89"/>
    <mergeCell ref="J89:L89"/>
    <mergeCell ref="B96:E96"/>
    <mergeCell ref="F96:G96"/>
    <mergeCell ref="I96:J96"/>
    <mergeCell ref="B97:E97"/>
    <mergeCell ref="F97:G97"/>
    <mergeCell ref="I97:J97"/>
    <mergeCell ref="B94:E94"/>
    <mergeCell ref="F94:G94"/>
    <mergeCell ref="I94:J94"/>
    <mergeCell ref="B95:E95"/>
    <mergeCell ref="F95:G95"/>
    <mergeCell ref="I95:J95"/>
    <mergeCell ref="J98:K98"/>
    <mergeCell ref="A99:L99"/>
    <mergeCell ref="C100:G100"/>
    <mergeCell ref="J100:K100"/>
    <mergeCell ref="A101:A104"/>
    <mergeCell ref="B101:B104"/>
    <mergeCell ref="C101:G101"/>
    <mergeCell ref="J101:K101"/>
    <mergeCell ref="C102:G102"/>
    <mergeCell ref="J102:K102"/>
    <mergeCell ref="C103:G103"/>
    <mergeCell ref="J103:K103"/>
    <mergeCell ref="C104:G104"/>
    <mergeCell ref="J104:K104"/>
    <mergeCell ref="A105:A108"/>
    <mergeCell ref="B105:B108"/>
    <mergeCell ref="C105:G105"/>
    <mergeCell ref="J105:K105"/>
    <mergeCell ref="C106:G106"/>
    <mergeCell ref="J106:K106"/>
    <mergeCell ref="C107:G107"/>
    <mergeCell ref="J107:K107"/>
    <mergeCell ref="C108:G108"/>
    <mergeCell ref="J108:K108"/>
    <mergeCell ref="A109:A112"/>
    <mergeCell ref="B109:B112"/>
    <mergeCell ref="C109:G109"/>
    <mergeCell ref="J109:K109"/>
    <mergeCell ref="C110:G110"/>
    <mergeCell ref="J110:K110"/>
    <mergeCell ref="C111:G111"/>
    <mergeCell ref="J111:K111"/>
    <mergeCell ref="C112:G112"/>
    <mergeCell ref="J112:K112"/>
    <mergeCell ref="A113:A116"/>
    <mergeCell ref="B113:B116"/>
    <mergeCell ref="C113:G113"/>
    <mergeCell ref="J113:K113"/>
    <mergeCell ref="C114:G114"/>
    <mergeCell ref="J114:K114"/>
    <mergeCell ref="C115:G115"/>
    <mergeCell ref="J115:K115"/>
    <mergeCell ref="C116:G116"/>
    <mergeCell ref="J116:K116"/>
    <mergeCell ref="A117:A120"/>
    <mergeCell ref="B117:B120"/>
    <mergeCell ref="C117:G117"/>
    <mergeCell ref="J117:K117"/>
    <mergeCell ref="C118:G118"/>
    <mergeCell ref="J118:K118"/>
    <mergeCell ref="C119:G119"/>
    <mergeCell ref="J119:K119"/>
    <mergeCell ref="C120:G120"/>
    <mergeCell ref="J120:K120"/>
    <mergeCell ref="A121:A124"/>
    <mergeCell ref="B121:B124"/>
    <mergeCell ref="C121:G121"/>
    <mergeCell ref="J121:K121"/>
    <mergeCell ref="C122:G122"/>
    <mergeCell ref="J122:K122"/>
    <mergeCell ref="C123:G123"/>
    <mergeCell ref="J123:K123"/>
    <mergeCell ref="C124:G124"/>
    <mergeCell ref="J124:K124"/>
    <mergeCell ref="A134:L134"/>
    <mergeCell ref="C135:G135"/>
    <mergeCell ref="J135:K135"/>
    <mergeCell ref="C127:G127"/>
    <mergeCell ref="J127:K127"/>
    <mergeCell ref="C128:G128"/>
    <mergeCell ref="J128:K128"/>
    <mergeCell ref="A129:A132"/>
    <mergeCell ref="B129:B132"/>
    <mergeCell ref="C129:G129"/>
    <mergeCell ref="J129:K129"/>
    <mergeCell ref="C130:G130"/>
    <mergeCell ref="J130:K130"/>
    <mergeCell ref="A125:A128"/>
    <mergeCell ref="B125:B128"/>
    <mergeCell ref="C125:G125"/>
    <mergeCell ref="J125:K125"/>
    <mergeCell ref="C126:G126"/>
    <mergeCell ref="J126:K126"/>
    <mergeCell ref="C131:G131"/>
    <mergeCell ref="J131:K131"/>
    <mergeCell ref="C132:G132"/>
    <mergeCell ref="J132:K132"/>
    <mergeCell ref="A136:A139"/>
    <mergeCell ref="B136:B139"/>
    <mergeCell ref="C136:G136"/>
    <mergeCell ref="J136:K136"/>
    <mergeCell ref="C137:G137"/>
    <mergeCell ref="J137:K137"/>
    <mergeCell ref="C138:G138"/>
    <mergeCell ref="J138:K138"/>
    <mergeCell ref="C139:G139"/>
    <mergeCell ref="J139:K139"/>
    <mergeCell ref="A140:A143"/>
    <mergeCell ref="B140:B143"/>
    <mergeCell ref="C140:G140"/>
    <mergeCell ref="J140:K140"/>
    <mergeCell ref="C141:G141"/>
    <mergeCell ref="J141:K141"/>
    <mergeCell ref="C142:G142"/>
    <mergeCell ref="J142:K142"/>
    <mergeCell ref="C143:G143"/>
    <mergeCell ref="J143:K143"/>
    <mergeCell ref="A144:A147"/>
    <mergeCell ref="B144:B147"/>
    <mergeCell ref="C144:G144"/>
    <mergeCell ref="J144:K144"/>
    <mergeCell ref="C145:G145"/>
    <mergeCell ref="J145:K145"/>
    <mergeCell ref="C146:G146"/>
    <mergeCell ref="J146:K146"/>
    <mergeCell ref="C147:G147"/>
    <mergeCell ref="J147:K147"/>
    <mergeCell ref="A148:A151"/>
    <mergeCell ref="B148:B151"/>
    <mergeCell ref="C148:G148"/>
    <mergeCell ref="J148:K148"/>
    <mergeCell ref="C149:G149"/>
    <mergeCell ref="J149:K149"/>
    <mergeCell ref="C150:G150"/>
    <mergeCell ref="J150:K150"/>
    <mergeCell ref="C151:G151"/>
    <mergeCell ref="J151:K151"/>
    <mergeCell ref="A152:A155"/>
    <mergeCell ref="B152:B155"/>
    <mergeCell ref="C152:G152"/>
    <mergeCell ref="J152:K152"/>
    <mergeCell ref="C153:G153"/>
    <mergeCell ref="J153:K153"/>
    <mergeCell ref="C154:G154"/>
    <mergeCell ref="J154:K154"/>
    <mergeCell ref="C155:G155"/>
    <mergeCell ref="J155:K155"/>
    <mergeCell ref="A156:A159"/>
    <mergeCell ref="B156:B159"/>
    <mergeCell ref="C156:G156"/>
    <mergeCell ref="J156:K156"/>
    <mergeCell ref="C157:G157"/>
    <mergeCell ref="J157:K157"/>
    <mergeCell ref="C158:G158"/>
    <mergeCell ref="J158:K158"/>
    <mergeCell ref="C159:G159"/>
    <mergeCell ref="J159:K159"/>
    <mergeCell ref="A160:A163"/>
    <mergeCell ref="B160:B163"/>
    <mergeCell ref="C160:G160"/>
    <mergeCell ref="J160:K160"/>
    <mergeCell ref="C161:G161"/>
    <mergeCell ref="J161:K161"/>
    <mergeCell ref="C162:G162"/>
    <mergeCell ref="J162:K162"/>
    <mergeCell ref="C163:G163"/>
    <mergeCell ref="J163:K163"/>
    <mergeCell ref="A165:L165"/>
    <mergeCell ref="A166:A167"/>
    <mergeCell ref="B166:G166"/>
    <mergeCell ref="H166:L166"/>
    <mergeCell ref="B167:C167"/>
    <mergeCell ref="D167:E167"/>
    <mergeCell ref="F167:G167"/>
    <mergeCell ref="H167:I167"/>
    <mergeCell ref="J167:K167"/>
    <mergeCell ref="B168:C168"/>
    <mergeCell ref="D168:E168"/>
    <mergeCell ref="F168:G168"/>
    <mergeCell ref="H168:I168"/>
    <mergeCell ref="J168:K168"/>
    <mergeCell ref="B169:C169"/>
    <mergeCell ref="D169:E169"/>
    <mergeCell ref="F169:G169"/>
    <mergeCell ref="H169:I169"/>
    <mergeCell ref="J169:K169"/>
    <mergeCell ref="B170:C170"/>
    <mergeCell ref="D170:E170"/>
    <mergeCell ref="F170:G170"/>
    <mergeCell ref="H170:I170"/>
    <mergeCell ref="J170:K170"/>
    <mergeCell ref="B171:C171"/>
    <mergeCell ref="D171:E171"/>
    <mergeCell ref="F171:G171"/>
    <mergeCell ref="H171:I171"/>
    <mergeCell ref="J171:K171"/>
    <mergeCell ref="B175:E175"/>
    <mergeCell ref="F175:I175"/>
    <mergeCell ref="J175:L175"/>
    <mergeCell ref="B176:E176"/>
    <mergeCell ref="F176:I176"/>
    <mergeCell ref="J176:L176"/>
    <mergeCell ref="B172:C172"/>
    <mergeCell ref="D172:E172"/>
    <mergeCell ref="F172:G172"/>
    <mergeCell ref="H172:I172"/>
    <mergeCell ref="J172:K172"/>
    <mergeCell ref="A174:L174"/>
    <mergeCell ref="B179:E179"/>
    <mergeCell ref="F179:I179"/>
    <mergeCell ref="J179:L179"/>
    <mergeCell ref="B180:E180"/>
    <mergeCell ref="F180:I180"/>
    <mergeCell ref="J180:L180"/>
    <mergeCell ref="B177:E177"/>
    <mergeCell ref="F177:I177"/>
    <mergeCell ref="J177:L177"/>
    <mergeCell ref="B178:E178"/>
    <mergeCell ref="F178:I178"/>
    <mergeCell ref="J178:L178"/>
    <mergeCell ref="B183:E183"/>
    <mergeCell ref="F183:I183"/>
    <mergeCell ref="J183:L183"/>
    <mergeCell ref="B184:E184"/>
    <mergeCell ref="F184:I184"/>
    <mergeCell ref="J184:L184"/>
    <mergeCell ref="B181:E181"/>
    <mergeCell ref="F181:I181"/>
    <mergeCell ref="J181:L181"/>
    <mergeCell ref="B182:E182"/>
    <mergeCell ref="F182:I182"/>
    <mergeCell ref="J182:L182"/>
    <mergeCell ref="I189:K189"/>
    <mergeCell ref="B190:C190"/>
    <mergeCell ref="E190:G190"/>
    <mergeCell ref="I190:K190"/>
    <mergeCell ref="B191:C191"/>
    <mergeCell ref="E191:G191"/>
    <mergeCell ref="I191:K191"/>
    <mergeCell ref="B185:E185"/>
    <mergeCell ref="F185:I185"/>
    <mergeCell ref="J185:L185"/>
    <mergeCell ref="A187:L187"/>
    <mergeCell ref="A188:A189"/>
    <mergeCell ref="B188:D188"/>
    <mergeCell ref="E188:H188"/>
    <mergeCell ref="I188:L188"/>
    <mergeCell ref="B189:C189"/>
    <mergeCell ref="E189:G189"/>
    <mergeCell ref="B194:C194"/>
    <mergeCell ref="E194:G194"/>
    <mergeCell ref="I194:K194"/>
    <mergeCell ref="B195:C195"/>
    <mergeCell ref="E195:G195"/>
    <mergeCell ref="I195:K195"/>
    <mergeCell ref="B192:C192"/>
    <mergeCell ref="E192:G192"/>
    <mergeCell ref="I192:K192"/>
    <mergeCell ref="B193:C193"/>
    <mergeCell ref="E193:G193"/>
    <mergeCell ref="I193:K193"/>
    <mergeCell ref="B198:C198"/>
    <mergeCell ref="E198:G198"/>
    <mergeCell ref="I198:K198"/>
    <mergeCell ref="B199:C199"/>
    <mergeCell ref="E199:G199"/>
    <mergeCell ref="I199:K199"/>
    <mergeCell ref="B196:C196"/>
    <mergeCell ref="E196:G196"/>
    <mergeCell ref="I196:K196"/>
    <mergeCell ref="B197:C197"/>
    <mergeCell ref="E197:G197"/>
    <mergeCell ref="I197:K197"/>
    <mergeCell ref="A202:K202"/>
    <mergeCell ref="B203:C203"/>
    <mergeCell ref="D203:E203"/>
    <mergeCell ref="F203:H203"/>
    <mergeCell ref="I203:K203"/>
    <mergeCell ref="B204:C204"/>
    <mergeCell ref="D204:E204"/>
    <mergeCell ref="F204:H204"/>
    <mergeCell ref="I204:K204"/>
    <mergeCell ref="B207:C207"/>
    <mergeCell ref="D207:E207"/>
    <mergeCell ref="F207:H207"/>
    <mergeCell ref="I207:K207"/>
    <mergeCell ref="B208:C208"/>
    <mergeCell ref="D208:E208"/>
    <mergeCell ref="F208:H208"/>
    <mergeCell ref="I208:K208"/>
    <mergeCell ref="B205:C205"/>
    <mergeCell ref="D205:E205"/>
    <mergeCell ref="F205:H205"/>
    <mergeCell ref="I205:K205"/>
    <mergeCell ref="B206:C206"/>
    <mergeCell ref="D206:E206"/>
    <mergeCell ref="F206:H206"/>
    <mergeCell ref="I206:K206"/>
    <mergeCell ref="B211:C211"/>
    <mergeCell ref="D211:E211"/>
    <mergeCell ref="F211:H211"/>
    <mergeCell ref="I211:K211"/>
    <mergeCell ref="B212:C212"/>
    <mergeCell ref="D212:E212"/>
    <mergeCell ref="F212:H212"/>
    <mergeCell ref="I212:K212"/>
    <mergeCell ref="B209:C209"/>
    <mergeCell ref="D209:E209"/>
    <mergeCell ref="F209:H209"/>
    <mergeCell ref="I209:K209"/>
    <mergeCell ref="B210:C210"/>
    <mergeCell ref="D210:E210"/>
    <mergeCell ref="F210:H210"/>
    <mergeCell ref="I210:K210"/>
    <mergeCell ref="B217:C217"/>
    <mergeCell ref="D217:E217"/>
    <mergeCell ref="F217:H217"/>
    <mergeCell ref="I217:K217"/>
    <mergeCell ref="B218:C218"/>
    <mergeCell ref="D218:E218"/>
    <mergeCell ref="F218:H218"/>
    <mergeCell ref="I218:K218"/>
    <mergeCell ref="B213:C213"/>
    <mergeCell ref="D213:E213"/>
    <mergeCell ref="F213:H213"/>
    <mergeCell ref="I213:K213"/>
    <mergeCell ref="A215:K215"/>
    <mergeCell ref="B216:C216"/>
    <mergeCell ref="D216:E216"/>
    <mergeCell ref="F216:H216"/>
    <mergeCell ref="I216:K216"/>
    <mergeCell ref="B221:C221"/>
    <mergeCell ref="D221:E221"/>
    <mergeCell ref="F221:H221"/>
    <mergeCell ref="I221:K221"/>
    <mergeCell ref="B222:C222"/>
    <mergeCell ref="D222:E222"/>
    <mergeCell ref="F222:H222"/>
    <mergeCell ref="I222:K222"/>
    <mergeCell ref="B219:C219"/>
    <mergeCell ref="D219:E219"/>
    <mergeCell ref="F219:H219"/>
    <mergeCell ref="I219:K219"/>
    <mergeCell ref="B220:C220"/>
    <mergeCell ref="D220:E220"/>
    <mergeCell ref="F220:H220"/>
    <mergeCell ref="I220:K220"/>
    <mergeCell ref="B225:C225"/>
    <mergeCell ref="D225:E225"/>
    <mergeCell ref="F225:H225"/>
    <mergeCell ref="I225:K225"/>
    <mergeCell ref="B226:C226"/>
    <mergeCell ref="D226:E226"/>
    <mergeCell ref="F226:H226"/>
    <mergeCell ref="I226:K226"/>
    <mergeCell ref="B223:C223"/>
    <mergeCell ref="D223:E223"/>
    <mergeCell ref="F223:H223"/>
    <mergeCell ref="I223:K223"/>
    <mergeCell ref="B224:C224"/>
    <mergeCell ref="D224:E224"/>
    <mergeCell ref="F224:H224"/>
    <mergeCell ref="I224:K224"/>
    <mergeCell ref="A229:K229"/>
    <mergeCell ref="A230:D230"/>
    <mergeCell ref="E230:F230"/>
    <mergeCell ref="G230:I230"/>
    <mergeCell ref="J230:K230"/>
    <mergeCell ref="B231:D231"/>
    <mergeCell ref="E231:F231"/>
    <mergeCell ref="G231:I231"/>
    <mergeCell ref="J231:K231"/>
    <mergeCell ref="B234:D234"/>
    <mergeCell ref="E234:F234"/>
    <mergeCell ref="G234:I234"/>
    <mergeCell ref="J234:K234"/>
    <mergeCell ref="B235:D235"/>
    <mergeCell ref="E235:F235"/>
    <mergeCell ref="G235:I235"/>
    <mergeCell ref="J235:K235"/>
    <mergeCell ref="B232:D232"/>
    <mergeCell ref="E232:F232"/>
    <mergeCell ref="G232:I232"/>
    <mergeCell ref="J232:K232"/>
    <mergeCell ref="B233:D233"/>
    <mergeCell ref="E233:F233"/>
    <mergeCell ref="G233:I233"/>
    <mergeCell ref="J233:K233"/>
    <mergeCell ref="B240:D240"/>
    <mergeCell ref="E240:F240"/>
    <mergeCell ref="G240:I240"/>
    <mergeCell ref="J240:K240"/>
    <mergeCell ref="B241:D241"/>
    <mergeCell ref="E241:F241"/>
    <mergeCell ref="G241:I241"/>
    <mergeCell ref="J241:K241"/>
    <mergeCell ref="B236:D236"/>
    <mergeCell ref="E236:F236"/>
    <mergeCell ref="G236:I236"/>
    <mergeCell ref="J236:K236"/>
    <mergeCell ref="A238:K238"/>
    <mergeCell ref="A239:D239"/>
    <mergeCell ref="E239:F239"/>
    <mergeCell ref="G239:I239"/>
    <mergeCell ref="J239:K239"/>
    <mergeCell ref="B244:D244"/>
    <mergeCell ref="E244:F244"/>
    <mergeCell ref="G244:I244"/>
    <mergeCell ref="J244:K244"/>
    <mergeCell ref="B245:D245"/>
    <mergeCell ref="E245:F245"/>
    <mergeCell ref="G245:I245"/>
    <mergeCell ref="J245:K245"/>
    <mergeCell ref="B242:D242"/>
    <mergeCell ref="E242:F242"/>
    <mergeCell ref="G242:I242"/>
    <mergeCell ref="J242:K242"/>
    <mergeCell ref="B243:D243"/>
    <mergeCell ref="E243:F243"/>
    <mergeCell ref="G243:I243"/>
    <mergeCell ref="J243:K24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91" zoomScaleNormal="91" workbookViewId="0">
      <selection activeCell="K7" sqref="K7"/>
    </sheetView>
  </sheetViews>
  <sheetFormatPr baseColWidth="10" defaultRowHeight="14.4"/>
  <cols>
    <col min="1" max="1" width="14.5546875" customWidth="1"/>
  </cols>
  <sheetData>
    <row r="1" spans="1:11">
      <c r="A1" s="14" t="s">
        <v>16</v>
      </c>
      <c r="B1" s="667" t="s">
        <v>218</v>
      </c>
      <c r="C1" s="667"/>
      <c r="D1" s="667"/>
      <c r="E1" s="667"/>
      <c r="F1" s="667"/>
    </row>
    <row r="2" spans="1:11">
      <c r="A2" s="14" t="s">
        <v>17</v>
      </c>
      <c r="B2" s="16" t="s">
        <v>219</v>
      </c>
      <c r="C2" s="15"/>
      <c r="D2" s="14" t="s">
        <v>19</v>
      </c>
      <c r="E2" s="16" t="s">
        <v>222</v>
      </c>
      <c r="F2" s="15"/>
    </row>
    <row r="4" spans="1:11" ht="15" customHeight="1">
      <c r="A4" s="920" t="s">
        <v>808</v>
      </c>
      <c r="B4" s="920"/>
      <c r="C4" s="920"/>
      <c r="D4" s="920"/>
      <c r="E4" s="920"/>
      <c r="F4" s="920"/>
      <c r="G4" s="920"/>
      <c r="H4" s="920"/>
      <c r="I4" s="920"/>
      <c r="J4" s="920"/>
      <c r="K4" s="920"/>
    </row>
    <row r="5" spans="1:11" ht="16.2" thickBot="1">
      <c r="A5" s="140" t="s">
        <v>220</v>
      </c>
    </row>
    <row r="6" spans="1:11" ht="49.5" customHeight="1">
      <c r="A6" s="921" t="s">
        <v>809</v>
      </c>
      <c r="B6" s="923" t="s">
        <v>810</v>
      </c>
      <c r="C6" s="923"/>
      <c r="D6" s="923" t="s">
        <v>811</v>
      </c>
      <c r="E6" s="923"/>
      <c r="F6" s="923" t="s">
        <v>812</v>
      </c>
      <c r="G6" s="923"/>
      <c r="H6" s="923" t="s">
        <v>813</v>
      </c>
      <c r="I6" s="923"/>
      <c r="J6" s="923" t="s">
        <v>814</v>
      </c>
      <c r="K6" s="924"/>
    </row>
    <row r="7" spans="1:11" ht="28.8">
      <c r="A7" s="922"/>
      <c r="B7" s="642" t="s">
        <v>815</v>
      </c>
      <c r="C7" s="642" t="s">
        <v>816</v>
      </c>
      <c r="D7" s="642" t="s">
        <v>815</v>
      </c>
      <c r="E7" s="642" t="s">
        <v>816</v>
      </c>
      <c r="F7" s="642" t="s">
        <v>817</v>
      </c>
      <c r="G7" s="642" t="s">
        <v>818</v>
      </c>
      <c r="H7" s="642" t="s">
        <v>815</v>
      </c>
      <c r="I7" s="642" t="s">
        <v>816</v>
      </c>
      <c r="J7" s="642" t="s">
        <v>819</v>
      </c>
      <c r="K7" s="643" t="s">
        <v>820</v>
      </c>
    </row>
    <row r="8" spans="1:11" ht="31.5" customHeight="1">
      <c r="A8" s="644" t="s">
        <v>821</v>
      </c>
      <c r="B8" s="595"/>
      <c r="C8" s="595"/>
      <c r="D8" s="595"/>
      <c r="E8" s="595"/>
      <c r="F8" s="595"/>
      <c r="G8" s="595"/>
      <c r="H8" s="595"/>
      <c r="I8" s="595"/>
      <c r="J8" s="595"/>
      <c r="K8" s="596"/>
    </row>
    <row r="9" spans="1:11" ht="31.5" customHeight="1">
      <c r="A9" s="644" t="s">
        <v>822</v>
      </c>
      <c r="B9" s="595"/>
      <c r="C9" s="595"/>
      <c r="D9" s="595"/>
      <c r="E9" s="595"/>
      <c r="F9" s="595"/>
      <c r="G9" s="595"/>
      <c r="H9" s="595"/>
      <c r="I9" s="595"/>
      <c r="J9" s="595"/>
      <c r="K9" s="596"/>
    </row>
    <row r="10" spans="1:11" ht="31.5" customHeight="1">
      <c r="A10" s="644" t="s">
        <v>823</v>
      </c>
      <c r="B10" s="595"/>
      <c r="C10" s="595"/>
      <c r="D10" s="595"/>
      <c r="E10" s="595"/>
      <c r="F10" s="595"/>
      <c r="G10" s="595"/>
      <c r="H10" s="595"/>
      <c r="I10" s="595"/>
      <c r="J10" s="595"/>
      <c r="K10" s="596"/>
    </row>
    <row r="11" spans="1:11" ht="31.5" customHeight="1">
      <c r="A11" s="644" t="s">
        <v>824</v>
      </c>
      <c r="B11" s="595"/>
      <c r="C11" s="595"/>
      <c r="D11" s="595"/>
      <c r="E11" s="595"/>
      <c r="F11" s="595"/>
      <c r="G11" s="595"/>
      <c r="H11" s="595"/>
      <c r="I11" s="595"/>
      <c r="J11" s="595"/>
      <c r="K11" s="596"/>
    </row>
    <row r="12" spans="1:11" ht="31.5" customHeight="1">
      <c r="A12" s="645" t="s">
        <v>825</v>
      </c>
      <c r="B12" s="595"/>
      <c r="C12" s="595"/>
      <c r="D12" s="595"/>
      <c r="E12" s="595"/>
      <c r="F12" s="595"/>
      <c r="G12" s="595"/>
      <c r="H12" s="595"/>
      <c r="I12" s="595"/>
      <c r="J12" s="595"/>
      <c r="K12" s="596"/>
    </row>
    <row r="13" spans="1:11" ht="31.5" customHeight="1" thickBot="1">
      <c r="A13" s="646" t="s">
        <v>826</v>
      </c>
      <c r="B13" s="647"/>
      <c r="C13" s="647"/>
      <c r="D13" s="647"/>
      <c r="E13" s="647"/>
      <c r="F13" s="647"/>
      <c r="G13" s="647"/>
      <c r="H13" s="647"/>
      <c r="I13" s="647"/>
      <c r="J13" s="647"/>
      <c r="K13" s="648"/>
    </row>
    <row r="14" spans="1:11" ht="31.5" customHeight="1">
      <c r="A14" s="649" t="s">
        <v>827</v>
      </c>
      <c r="B14" s="923">
        <v>0</v>
      </c>
      <c r="C14" s="923">
        <v>0</v>
      </c>
      <c r="D14" s="923">
        <v>0</v>
      </c>
      <c r="E14" s="923">
        <v>0</v>
      </c>
      <c r="F14" s="923">
        <v>0</v>
      </c>
      <c r="G14" s="923">
        <v>0</v>
      </c>
      <c r="H14" s="923">
        <v>0</v>
      </c>
      <c r="I14" s="923">
        <v>0</v>
      </c>
      <c r="J14" s="926"/>
      <c r="K14" s="924">
        <v>0</v>
      </c>
    </row>
    <row r="15" spans="1:11" ht="31.5" customHeight="1" thickBot="1">
      <c r="A15" s="650" t="s">
        <v>828</v>
      </c>
      <c r="B15" s="925"/>
      <c r="C15" s="925"/>
      <c r="D15" s="925"/>
      <c r="E15" s="925"/>
      <c r="F15" s="925"/>
      <c r="G15" s="925"/>
      <c r="H15" s="925"/>
      <c r="I15" s="925"/>
      <c r="J15" s="927"/>
      <c r="K15" s="928"/>
    </row>
    <row r="16" spans="1:11" ht="31.5" customHeight="1">
      <c r="A16" s="651" t="s">
        <v>825</v>
      </c>
      <c r="B16" s="652"/>
      <c r="C16" s="652"/>
      <c r="D16" s="652"/>
      <c r="E16" s="652"/>
      <c r="F16" s="652"/>
      <c r="G16" s="652"/>
      <c r="H16" s="652"/>
      <c r="I16" s="652"/>
      <c r="J16" s="652"/>
      <c r="K16" s="653"/>
    </row>
    <row r="17" spans="1:11" ht="31.5" customHeight="1" thickBot="1">
      <c r="A17" s="654" t="s">
        <v>825</v>
      </c>
      <c r="B17" s="647"/>
      <c r="C17" s="647"/>
      <c r="D17" s="647"/>
      <c r="E17" s="647"/>
      <c r="F17" s="647"/>
      <c r="G17" s="647"/>
      <c r="H17" s="647"/>
      <c r="I17" s="647"/>
      <c r="J17" s="647"/>
      <c r="K17" s="648"/>
    </row>
    <row r="18" spans="1:11" ht="31.5" customHeight="1">
      <c r="A18" s="649" t="s">
        <v>827</v>
      </c>
      <c r="B18" s="923">
        <v>0</v>
      </c>
      <c r="C18" s="923">
        <v>0</v>
      </c>
      <c r="D18" s="923">
        <v>0</v>
      </c>
      <c r="E18" s="923">
        <v>0</v>
      </c>
      <c r="F18" s="923">
        <v>0</v>
      </c>
      <c r="G18" s="923">
        <v>0</v>
      </c>
      <c r="H18" s="923">
        <v>0</v>
      </c>
      <c r="I18" s="923">
        <v>0</v>
      </c>
      <c r="J18" s="923">
        <v>0</v>
      </c>
      <c r="K18" s="924">
        <v>0</v>
      </c>
    </row>
    <row r="19" spans="1:11" ht="31.5" customHeight="1" thickBot="1">
      <c r="A19" s="650" t="s">
        <v>829</v>
      </c>
      <c r="B19" s="925"/>
      <c r="C19" s="925"/>
      <c r="D19" s="925"/>
      <c r="E19" s="925"/>
      <c r="F19" s="925"/>
      <c r="G19" s="925"/>
      <c r="H19" s="925"/>
      <c r="I19" s="925"/>
      <c r="J19" s="925"/>
      <c r="K19" s="928"/>
    </row>
    <row r="20" spans="1:11" ht="31.5" customHeight="1">
      <c r="A20" s="651" t="s">
        <v>825</v>
      </c>
      <c r="B20" s="652"/>
      <c r="C20" s="652"/>
      <c r="D20" s="652"/>
      <c r="E20" s="652"/>
      <c r="F20" s="652"/>
      <c r="G20" s="652"/>
      <c r="H20" s="652"/>
      <c r="I20" s="652"/>
      <c r="J20" s="652"/>
      <c r="K20" s="653"/>
    </row>
    <row r="21" spans="1:11" ht="31.5" customHeight="1" thickBot="1">
      <c r="A21" s="654" t="s">
        <v>825</v>
      </c>
      <c r="B21" s="647"/>
      <c r="C21" s="647"/>
      <c r="D21" s="647"/>
      <c r="E21" s="647"/>
      <c r="F21" s="647"/>
      <c r="G21" s="647"/>
      <c r="H21" s="647"/>
      <c r="I21" s="647"/>
      <c r="J21" s="647"/>
      <c r="K21" s="648"/>
    </row>
    <row r="22" spans="1:11" ht="31.5" customHeight="1">
      <c r="A22" s="649" t="s">
        <v>827</v>
      </c>
      <c r="B22" s="923">
        <v>0</v>
      </c>
      <c r="C22" s="923">
        <v>0</v>
      </c>
      <c r="D22" s="923">
        <v>0</v>
      </c>
      <c r="E22" s="923">
        <v>0</v>
      </c>
      <c r="F22" s="923">
        <v>0</v>
      </c>
      <c r="G22" s="923">
        <v>0</v>
      </c>
      <c r="H22" s="923">
        <v>0</v>
      </c>
      <c r="I22" s="923">
        <v>0</v>
      </c>
      <c r="J22" s="923">
        <v>0</v>
      </c>
      <c r="K22" s="924">
        <v>0</v>
      </c>
    </row>
    <row r="23" spans="1:11" ht="31.5" customHeight="1" thickBot="1">
      <c r="A23" s="650" t="s">
        <v>830</v>
      </c>
      <c r="B23" s="925"/>
      <c r="C23" s="925"/>
      <c r="D23" s="925"/>
      <c r="E23" s="925"/>
      <c r="F23" s="925"/>
      <c r="G23" s="925"/>
      <c r="H23" s="925"/>
      <c r="I23" s="925"/>
      <c r="J23" s="925"/>
      <c r="K23" s="928"/>
    </row>
    <row r="24" spans="1:11" ht="48" customHeight="1" thickBot="1">
      <c r="A24" s="655" t="s">
        <v>70</v>
      </c>
      <c r="B24" s="656">
        <v>0</v>
      </c>
      <c r="C24" s="656">
        <v>0</v>
      </c>
      <c r="D24" s="656">
        <v>0</v>
      </c>
      <c r="E24" s="656">
        <v>0</v>
      </c>
      <c r="F24" s="656">
        <v>0</v>
      </c>
      <c r="G24" s="656">
        <v>0</v>
      </c>
      <c r="H24" s="656">
        <v>0</v>
      </c>
      <c r="I24" s="656">
        <v>0</v>
      </c>
      <c r="J24" s="656">
        <v>0</v>
      </c>
      <c r="K24" s="657">
        <v>0</v>
      </c>
    </row>
    <row r="26" spans="1:11">
      <c r="A26" s="929" t="s">
        <v>831</v>
      </c>
      <c r="B26" s="929"/>
      <c r="C26" s="929"/>
      <c r="D26" s="929"/>
      <c r="E26" s="929"/>
      <c r="F26" s="929"/>
      <c r="G26" s="929"/>
      <c r="H26" s="929"/>
      <c r="I26" s="929"/>
      <c r="J26" s="929"/>
      <c r="K26" s="929"/>
    </row>
    <row r="27" spans="1:11">
      <c r="A27" s="929" t="s">
        <v>832</v>
      </c>
      <c r="B27" s="929"/>
      <c r="C27" s="929"/>
      <c r="D27" s="929"/>
      <c r="E27" s="929"/>
      <c r="F27" s="929"/>
      <c r="G27" s="929"/>
      <c r="H27" s="929"/>
      <c r="I27" s="929"/>
      <c r="J27" s="929"/>
      <c r="K27" s="929"/>
    </row>
    <row r="28" spans="1:11" ht="7.5" customHeight="1"/>
    <row r="29" spans="1:11">
      <c r="A29" s="929" t="s">
        <v>833</v>
      </c>
      <c r="B29" s="929"/>
      <c r="C29" s="929"/>
      <c r="D29" s="929"/>
      <c r="E29" s="929"/>
      <c r="F29" s="929"/>
      <c r="G29" s="929"/>
      <c r="H29" s="929"/>
      <c r="I29" s="929"/>
      <c r="J29" s="929"/>
      <c r="K29" s="929"/>
    </row>
  </sheetData>
  <mergeCells count="41">
    <mergeCell ref="A29:K29"/>
    <mergeCell ref="H22:H23"/>
    <mergeCell ref="I22:I23"/>
    <mergeCell ref="J22:J23"/>
    <mergeCell ref="K22:K23"/>
    <mergeCell ref="A26:K26"/>
    <mergeCell ref="A27:K27"/>
    <mergeCell ref="H18:H19"/>
    <mergeCell ref="I18:I19"/>
    <mergeCell ref="J18:J19"/>
    <mergeCell ref="K18:K19"/>
    <mergeCell ref="B22:B23"/>
    <mergeCell ref="C22:C23"/>
    <mergeCell ref="D22:D23"/>
    <mergeCell ref="E22:E23"/>
    <mergeCell ref="F22:F23"/>
    <mergeCell ref="G22:G23"/>
    <mergeCell ref="H14:H15"/>
    <mergeCell ref="I14:I15"/>
    <mergeCell ref="J14:J15"/>
    <mergeCell ref="K14:K15"/>
    <mergeCell ref="B18:B19"/>
    <mergeCell ref="C18:C19"/>
    <mergeCell ref="D18:D19"/>
    <mergeCell ref="E18:E19"/>
    <mergeCell ref="F18:F19"/>
    <mergeCell ref="G18:G19"/>
    <mergeCell ref="B14:B15"/>
    <mergeCell ref="C14:C15"/>
    <mergeCell ref="D14:D15"/>
    <mergeCell ref="E14:E15"/>
    <mergeCell ref="F14:F15"/>
    <mergeCell ref="G14:G15"/>
    <mergeCell ref="B1:F1"/>
    <mergeCell ref="A4:K4"/>
    <mergeCell ref="A6:A7"/>
    <mergeCell ref="B6:C6"/>
    <mergeCell ref="D6:E6"/>
    <mergeCell ref="F6:G6"/>
    <mergeCell ref="H6:I6"/>
    <mergeCell ref="J6:K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topLeftCell="A91" workbookViewId="0">
      <selection activeCell="A98" sqref="A98"/>
    </sheetView>
  </sheetViews>
  <sheetFormatPr baseColWidth="10" defaultColWidth="10.88671875" defaultRowHeight="8.4"/>
  <cols>
    <col min="1" max="1" width="47.77734375" style="68" customWidth="1"/>
    <col min="2" max="2" width="8.109375" style="68" customWidth="1"/>
    <col min="3" max="5" width="12.77734375" style="15" customWidth="1"/>
    <col min="6" max="6" width="6.77734375" style="15" customWidth="1"/>
    <col min="7" max="256" width="10.88671875" style="15"/>
    <col min="257" max="257" width="47.77734375" style="15" customWidth="1"/>
    <col min="258" max="258" width="8.109375" style="15" customWidth="1"/>
    <col min="259" max="261" width="12.77734375" style="15" customWidth="1"/>
    <col min="262" max="262" width="6.77734375" style="15" customWidth="1"/>
    <col min="263" max="512" width="10.88671875" style="15"/>
    <col min="513" max="513" width="47.77734375" style="15" customWidth="1"/>
    <col min="514" max="514" width="8.109375" style="15" customWidth="1"/>
    <col min="515" max="517" width="12.77734375" style="15" customWidth="1"/>
    <col min="518" max="518" width="6.77734375" style="15" customWidth="1"/>
    <col min="519" max="768" width="10.88671875" style="15"/>
    <col min="769" max="769" width="47.77734375" style="15" customWidth="1"/>
    <col min="770" max="770" width="8.109375" style="15" customWidth="1"/>
    <col min="771" max="773" width="12.77734375" style="15" customWidth="1"/>
    <col min="774" max="774" width="6.77734375" style="15" customWidth="1"/>
    <col min="775" max="1024" width="10.88671875" style="15"/>
    <col min="1025" max="1025" width="47.77734375" style="15" customWidth="1"/>
    <col min="1026" max="1026" width="8.109375" style="15" customWidth="1"/>
    <col min="1027" max="1029" width="12.77734375" style="15" customWidth="1"/>
    <col min="1030" max="1030" width="6.77734375" style="15" customWidth="1"/>
    <col min="1031" max="1280" width="10.88671875" style="15"/>
    <col min="1281" max="1281" width="47.77734375" style="15" customWidth="1"/>
    <col min="1282" max="1282" width="8.109375" style="15" customWidth="1"/>
    <col min="1283" max="1285" width="12.77734375" style="15" customWidth="1"/>
    <col min="1286" max="1286" width="6.77734375" style="15" customWidth="1"/>
    <col min="1287" max="1536" width="10.88671875" style="15"/>
    <col min="1537" max="1537" width="47.77734375" style="15" customWidth="1"/>
    <col min="1538" max="1538" width="8.109375" style="15" customWidth="1"/>
    <col min="1539" max="1541" width="12.77734375" style="15" customWidth="1"/>
    <col min="1542" max="1542" width="6.77734375" style="15" customWidth="1"/>
    <col min="1543" max="1792" width="10.88671875" style="15"/>
    <col min="1793" max="1793" width="47.77734375" style="15" customWidth="1"/>
    <col min="1794" max="1794" width="8.109375" style="15" customWidth="1"/>
    <col min="1795" max="1797" width="12.77734375" style="15" customWidth="1"/>
    <col min="1798" max="1798" width="6.77734375" style="15" customWidth="1"/>
    <col min="1799" max="2048" width="10.88671875" style="15"/>
    <col min="2049" max="2049" width="47.77734375" style="15" customWidth="1"/>
    <col min="2050" max="2050" width="8.109375" style="15" customWidth="1"/>
    <col min="2051" max="2053" width="12.77734375" style="15" customWidth="1"/>
    <col min="2054" max="2054" width="6.77734375" style="15" customWidth="1"/>
    <col min="2055" max="2304" width="10.88671875" style="15"/>
    <col min="2305" max="2305" width="47.77734375" style="15" customWidth="1"/>
    <col min="2306" max="2306" width="8.109375" style="15" customWidth="1"/>
    <col min="2307" max="2309" width="12.77734375" style="15" customWidth="1"/>
    <col min="2310" max="2310" width="6.77734375" style="15" customWidth="1"/>
    <col min="2311" max="2560" width="10.88671875" style="15"/>
    <col min="2561" max="2561" width="47.77734375" style="15" customWidth="1"/>
    <col min="2562" max="2562" width="8.109375" style="15" customWidth="1"/>
    <col min="2563" max="2565" width="12.77734375" style="15" customWidth="1"/>
    <col min="2566" max="2566" width="6.77734375" style="15" customWidth="1"/>
    <col min="2567" max="2816" width="10.88671875" style="15"/>
    <col min="2817" max="2817" width="47.77734375" style="15" customWidth="1"/>
    <col min="2818" max="2818" width="8.109375" style="15" customWidth="1"/>
    <col min="2819" max="2821" width="12.77734375" style="15" customWidth="1"/>
    <col min="2822" max="2822" width="6.77734375" style="15" customWidth="1"/>
    <col min="2823" max="3072" width="10.88671875" style="15"/>
    <col min="3073" max="3073" width="47.77734375" style="15" customWidth="1"/>
    <col min="3074" max="3074" width="8.109375" style="15" customWidth="1"/>
    <col min="3075" max="3077" width="12.77734375" style="15" customWidth="1"/>
    <col min="3078" max="3078" width="6.77734375" style="15" customWidth="1"/>
    <col min="3079" max="3328" width="10.88671875" style="15"/>
    <col min="3329" max="3329" width="47.77734375" style="15" customWidth="1"/>
    <col min="3330" max="3330" width="8.109375" style="15" customWidth="1"/>
    <col min="3331" max="3333" width="12.77734375" style="15" customWidth="1"/>
    <col min="3334" max="3334" width="6.77734375" style="15" customWidth="1"/>
    <col min="3335" max="3584" width="10.88671875" style="15"/>
    <col min="3585" max="3585" width="47.77734375" style="15" customWidth="1"/>
    <col min="3586" max="3586" width="8.109375" style="15" customWidth="1"/>
    <col min="3587" max="3589" width="12.77734375" style="15" customWidth="1"/>
    <col min="3590" max="3590" width="6.77734375" style="15" customWidth="1"/>
    <col min="3591" max="3840" width="10.88671875" style="15"/>
    <col min="3841" max="3841" width="47.77734375" style="15" customWidth="1"/>
    <col min="3842" max="3842" width="8.109375" style="15" customWidth="1"/>
    <col min="3843" max="3845" width="12.77734375" style="15" customWidth="1"/>
    <col min="3846" max="3846" width="6.77734375" style="15" customWidth="1"/>
    <col min="3847" max="4096" width="10.88671875" style="15"/>
    <col min="4097" max="4097" width="47.77734375" style="15" customWidth="1"/>
    <col min="4098" max="4098" width="8.109375" style="15" customWidth="1"/>
    <col min="4099" max="4101" width="12.77734375" style="15" customWidth="1"/>
    <col min="4102" max="4102" width="6.77734375" style="15" customWidth="1"/>
    <col min="4103" max="4352" width="10.88671875" style="15"/>
    <col min="4353" max="4353" width="47.77734375" style="15" customWidth="1"/>
    <col min="4354" max="4354" width="8.109375" style="15" customWidth="1"/>
    <col min="4355" max="4357" width="12.77734375" style="15" customWidth="1"/>
    <col min="4358" max="4358" width="6.77734375" style="15" customWidth="1"/>
    <col min="4359" max="4608" width="10.88671875" style="15"/>
    <col min="4609" max="4609" width="47.77734375" style="15" customWidth="1"/>
    <col min="4610" max="4610" width="8.109375" style="15" customWidth="1"/>
    <col min="4611" max="4613" width="12.77734375" style="15" customWidth="1"/>
    <col min="4614" max="4614" width="6.77734375" style="15" customWidth="1"/>
    <col min="4615" max="4864" width="10.88671875" style="15"/>
    <col min="4865" max="4865" width="47.77734375" style="15" customWidth="1"/>
    <col min="4866" max="4866" width="8.109375" style="15" customWidth="1"/>
    <col min="4867" max="4869" width="12.77734375" style="15" customWidth="1"/>
    <col min="4870" max="4870" width="6.77734375" style="15" customWidth="1"/>
    <col min="4871" max="5120" width="10.88671875" style="15"/>
    <col min="5121" max="5121" width="47.77734375" style="15" customWidth="1"/>
    <col min="5122" max="5122" width="8.109375" style="15" customWidth="1"/>
    <col min="5123" max="5125" width="12.77734375" style="15" customWidth="1"/>
    <col min="5126" max="5126" width="6.77734375" style="15" customWidth="1"/>
    <col min="5127" max="5376" width="10.88671875" style="15"/>
    <col min="5377" max="5377" width="47.77734375" style="15" customWidth="1"/>
    <col min="5378" max="5378" width="8.109375" style="15" customWidth="1"/>
    <col min="5379" max="5381" width="12.77734375" style="15" customWidth="1"/>
    <col min="5382" max="5382" width="6.77734375" style="15" customWidth="1"/>
    <col min="5383" max="5632" width="10.88671875" style="15"/>
    <col min="5633" max="5633" width="47.77734375" style="15" customWidth="1"/>
    <col min="5634" max="5634" width="8.109375" style="15" customWidth="1"/>
    <col min="5635" max="5637" width="12.77734375" style="15" customWidth="1"/>
    <col min="5638" max="5638" width="6.77734375" style="15" customWidth="1"/>
    <col min="5639" max="5888" width="10.88671875" style="15"/>
    <col min="5889" max="5889" width="47.77734375" style="15" customWidth="1"/>
    <col min="5890" max="5890" width="8.109375" style="15" customWidth="1"/>
    <col min="5891" max="5893" width="12.77734375" style="15" customWidth="1"/>
    <col min="5894" max="5894" width="6.77734375" style="15" customWidth="1"/>
    <col min="5895" max="6144" width="10.88671875" style="15"/>
    <col min="6145" max="6145" width="47.77734375" style="15" customWidth="1"/>
    <col min="6146" max="6146" width="8.109375" style="15" customWidth="1"/>
    <col min="6147" max="6149" width="12.77734375" style="15" customWidth="1"/>
    <col min="6150" max="6150" width="6.77734375" style="15" customWidth="1"/>
    <col min="6151" max="6400" width="10.88671875" style="15"/>
    <col min="6401" max="6401" width="47.77734375" style="15" customWidth="1"/>
    <col min="6402" max="6402" width="8.109375" style="15" customWidth="1"/>
    <col min="6403" max="6405" width="12.77734375" style="15" customWidth="1"/>
    <col min="6406" max="6406" width="6.77734375" style="15" customWidth="1"/>
    <col min="6407" max="6656" width="10.88671875" style="15"/>
    <col min="6657" max="6657" width="47.77734375" style="15" customWidth="1"/>
    <col min="6658" max="6658" width="8.109375" style="15" customWidth="1"/>
    <col min="6659" max="6661" width="12.77734375" style="15" customWidth="1"/>
    <col min="6662" max="6662" width="6.77734375" style="15" customWidth="1"/>
    <col min="6663" max="6912" width="10.88671875" style="15"/>
    <col min="6913" max="6913" width="47.77734375" style="15" customWidth="1"/>
    <col min="6914" max="6914" width="8.109375" style="15" customWidth="1"/>
    <col min="6915" max="6917" width="12.77734375" style="15" customWidth="1"/>
    <col min="6918" max="6918" width="6.77734375" style="15" customWidth="1"/>
    <col min="6919" max="7168" width="10.88671875" style="15"/>
    <col min="7169" max="7169" width="47.77734375" style="15" customWidth="1"/>
    <col min="7170" max="7170" width="8.109375" style="15" customWidth="1"/>
    <col min="7171" max="7173" width="12.77734375" style="15" customWidth="1"/>
    <col min="7174" max="7174" width="6.77734375" style="15" customWidth="1"/>
    <col min="7175" max="7424" width="10.88671875" style="15"/>
    <col min="7425" max="7425" width="47.77734375" style="15" customWidth="1"/>
    <col min="7426" max="7426" width="8.109375" style="15" customWidth="1"/>
    <col min="7427" max="7429" width="12.77734375" style="15" customWidth="1"/>
    <col min="7430" max="7430" width="6.77734375" style="15" customWidth="1"/>
    <col min="7431" max="7680" width="10.88671875" style="15"/>
    <col min="7681" max="7681" width="47.77734375" style="15" customWidth="1"/>
    <col min="7682" max="7682" width="8.109375" style="15" customWidth="1"/>
    <col min="7683" max="7685" width="12.77734375" style="15" customWidth="1"/>
    <col min="7686" max="7686" width="6.77734375" style="15" customWidth="1"/>
    <col min="7687" max="7936" width="10.88671875" style="15"/>
    <col min="7937" max="7937" width="47.77734375" style="15" customWidth="1"/>
    <col min="7938" max="7938" width="8.109375" style="15" customWidth="1"/>
    <col min="7939" max="7941" width="12.77734375" style="15" customWidth="1"/>
    <col min="7942" max="7942" width="6.77734375" style="15" customWidth="1"/>
    <col min="7943" max="8192" width="10.88671875" style="15"/>
    <col min="8193" max="8193" width="47.77734375" style="15" customWidth="1"/>
    <col min="8194" max="8194" width="8.109375" style="15" customWidth="1"/>
    <col min="8195" max="8197" width="12.77734375" style="15" customWidth="1"/>
    <col min="8198" max="8198" width="6.77734375" style="15" customWidth="1"/>
    <col min="8199" max="8448" width="10.88671875" style="15"/>
    <col min="8449" max="8449" width="47.77734375" style="15" customWidth="1"/>
    <col min="8450" max="8450" width="8.109375" style="15" customWidth="1"/>
    <col min="8451" max="8453" width="12.77734375" style="15" customWidth="1"/>
    <col min="8454" max="8454" width="6.77734375" style="15" customWidth="1"/>
    <col min="8455" max="8704" width="10.88671875" style="15"/>
    <col min="8705" max="8705" width="47.77734375" style="15" customWidth="1"/>
    <col min="8706" max="8706" width="8.109375" style="15" customWidth="1"/>
    <col min="8707" max="8709" width="12.77734375" style="15" customWidth="1"/>
    <col min="8710" max="8710" width="6.77734375" style="15" customWidth="1"/>
    <col min="8711" max="8960" width="10.88671875" style="15"/>
    <col min="8961" max="8961" width="47.77734375" style="15" customWidth="1"/>
    <col min="8962" max="8962" width="8.109375" style="15" customWidth="1"/>
    <col min="8963" max="8965" width="12.77734375" style="15" customWidth="1"/>
    <col min="8966" max="8966" width="6.77734375" style="15" customWidth="1"/>
    <col min="8967" max="9216" width="10.88671875" style="15"/>
    <col min="9217" max="9217" width="47.77734375" style="15" customWidth="1"/>
    <col min="9218" max="9218" width="8.109375" style="15" customWidth="1"/>
    <col min="9219" max="9221" width="12.77734375" style="15" customWidth="1"/>
    <col min="9222" max="9222" width="6.77734375" style="15" customWidth="1"/>
    <col min="9223" max="9472" width="10.88671875" style="15"/>
    <col min="9473" max="9473" width="47.77734375" style="15" customWidth="1"/>
    <col min="9474" max="9474" width="8.109375" style="15" customWidth="1"/>
    <col min="9475" max="9477" width="12.77734375" style="15" customWidth="1"/>
    <col min="9478" max="9478" width="6.77734375" style="15" customWidth="1"/>
    <col min="9479" max="9728" width="10.88671875" style="15"/>
    <col min="9729" max="9729" width="47.77734375" style="15" customWidth="1"/>
    <col min="9730" max="9730" width="8.109375" style="15" customWidth="1"/>
    <col min="9731" max="9733" width="12.77734375" style="15" customWidth="1"/>
    <col min="9734" max="9734" width="6.77734375" style="15" customWidth="1"/>
    <col min="9735" max="9984" width="10.88671875" style="15"/>
    <col min="9985" max="9985" width="47.77734375" style="15" customWidth="1"/>
    <col min="9986" max="9986" width="8.109375" style="15" customWidth="1"/>
    <col min="9987" max="9989" width="12.77734375" style="15" customWidth="1"/>
    <col min="9990" max="9990" width="6.77734375" style="15" customWidth="1"/>
    <col min="9991" max="10240" width="10.88671875" style="15"/>
    <col min="10241" max="10241" width="47.77734375" style="15" customWidth="1"/>
    <col min="10242" max="10242" width="8.109375" style="15" customWidth="1"/>
    <col min="10243" max="10245" width="12.77734375" style="15" customWidth="1"/>
    <col min="10246" max="10246" width="6.77734375" style="15" customWidth="1"/>
    <col min="10247" max="10496" width="10.88671875" style="15"/>
    <col min="10497" max="10497" width="47.77734375" style="15" customWidth="1"/>
    <col min="10498" max="10498" width="8.109375" style="15" customWidth="1"/>
    <col min="10499" max="10501" width="12.77734375" style="15" customWidth="1"/>
    <col min="10502" max="10502" width="6.77734375" style="15" customWidth="1"/>
    <col min="10503" max="10752" width="10.88671875" style="15"/>
    <col min="10753" max="10753" width="47.77734375" style="15" customWidth="1"/>
    <col min="10754" max="10754" width="8.109375" style="15" customWidth="1"/>
    <col min="10755" max="10757" width="12.77734375" style="15" customWidth="1"/>
    <col min="10758" max="10758" width="6.77734375" style="15" customWidth="1"/>
    <col min="10759" max="11008" width="10.88671875" style="15"/>
    <col min="11009" max="11009" width="47.77734375" style="15" customWidth="1"/>
    <col min="11010" max="11010" width="8.109375" style="15" customWidth="1"/>
    <col min="11011" max="11013" width="12.77734375" style="15" customWidth="1"/>
    <col min="11014" max="11014" width="6.77734375" style="15" customWidth="1"/>
    <col min="11015" max="11264" width="10.88671875" style="15"/>
    <col min="11265" max="11265" width="47.77734375" style="15" customWidth="1"/>
    <col min="11266" max="11266" width="8.109375" style="15" customWidth="1"/>
    <col min="11267" max="11269" width="12.77734375" style="15" customWidth="1"/>
    <col min="11270" max="11270" width="6.77734375" style="15" customWidth="1"/>
    <col min="11271" max="11520" width="10.88671875" style="15"/>
    <col min="11521" max="11521" width="47.77734375" style="15" customWidth="1"/>
    <col min="11522" max="11522" width="8.109375" style="15" customWidth="1"/>
    <col min="11523" max="11525" width="12.77734375" style="15" customWidth="1"/>
    <col min="11526" max="11526" width="6.77734375" style="15" customWidth="1"/>
    <col min="11527" max="11776" width="10.88671875" style="15"/>
    <col min="11777" max="11777" width="47.77734375" style="15" customWidth="1"/>
    <col min="11778" max="11778" width="8.109375" style="15" customWidth="1"/>
    <col min="11779" max="11781" width="12.77734375" style="15" customWidth="1"/>
    <col min="11782" max="11782" width="6.77734375" style="15" customWidth="1"/>
    <col min="11783" max="12032" width="10.88671875" style="15"/>
    <col min="12033" max="12033" width="47.77734375" style="15" customWidth="1"/>
    <col min="12034" max="12034" width="8.109375" style="15" customWidth="1"/>
    <col min="12035" max="12037" width="12.77734375" style="15" customWidth="1"/>
    <col min="12038" max="12038" width="6.77734375" style="15" customWidth="1"/>
    <col min="12039" max="12288" width="10.88671875" style="15"/>
    <col min="12289" max="12289" width="47.77734375" style="15" customWidth="1"/>
    <col min="12290" max="12290" width="8.109375" style="15" customWidth="1"/>
    <col min="12291" max="12293" width="12.77734375" style="15" customWidth="1"/>
    <col min="12294" max="12294" width="6.77734375" style="15" customWidth="1"/>
    <col min="12295" max="12544" width="10.88671875" style="15"/>
    <col min="12545" max="12545" width="47.77734375" style="15" customWidth="1"/>
    <col min="12546" max="12546" width="8.109375" style="15" customWidth="1"/>
    <col min="12547" max="12549" width="12.77734375" style="15" customWidth="1"/>
    <col min="12550" max="12550" width="6.77734375" style="15" customWidth="1"/>
    <col min="12551" max="12800" width="10.88671875" style="15"/>
    <col min="12801" max="12801" width="47.77734375" style="15" customWidth="1"/>
    <col min="12802" max="12802" width="8.109375" style="15" customWidth="1"/>
    <col min="12803" max="12805" width="12.77734375" style="15" customWidth="1"/>
    <col min="12806" max="12806" width="6.77734375" style="15" customWidth="1"/>
    <col min="12807" max="13056" width="10.88671875" style="15"/>
    <col min="13057" max="13057" width="47.77734375" style="15" customWidth="1"/>
    <col min="13058" max="13058" width="8.109375" style="15" customWidth="1"/>
    <col min="13059" max="13061" width="12.77734375" style="15" customWidth="1"/>
    <col min="13062" max="13062" width="6.77734375" style="15" customWidth="1"/>
    <col min="13063" max="13312" width="10.88671875" style="15"/>
    <col min="13313" max="13313" width="47.77734375" style="15" customWidth="1"/>
    <col min="13314" max="13314" width="8.109375" style="15" customWidth="1"/>
    <col min="13315" max="13317" width="12.77734375" style="15" customWidth="1"/>
    <col min="13318" max="13318" width="6.77734375" style="15" customWidth="1"/>
    <col min="13319" max="13568" width="10.88671875" style="15"/>
    <col min="13569" max="13569" width="47.77734375" style="15" customWidth="1"/>
    <col min="13570" max="13570" width="8.109375" style="15" customWidth="1"/>
    <col min="13571" max="13573" width="12.77734375" style="15" customWidth="1"/>
    <col min="13574" max="13574" width="6.77734375" style="15" customWidth="1"/>
    <col min="13575" max="13824" width="10.88671875" style="15"/>
    <col min="13825" max="13825" width="47.77734375" style="15" customWidth="1"/>
    <col min="13826" max="13826" width="8.109375" style="15" customWidth="1"/>
    <col min="13827" max="13829" width="12.77734375" style="15" customWidth="1"/>
    <col min="13830" max="13830" width="6.77734375" style="15" customWidth="1"/>
    <col min="13831" max="14080" width="10.88671875" style="15"/>
    <col min="14081" max="14081" width="47.77734375" style="15" customWidth="1"/>
    <col min="14082" max="14082" width="8.109375" style="15" customWidth="1"/>
    <col min="14083" max="14085" width="12.77734375" style="15" customWidth="1"/>
    <col min="14086" max="14086" width="6.77734375" style="15" customWidth="1"/>
    <col min="14087" max="14336" width="10.88671875" style="15"/>
    <col min="14337" max="14337" width="47.77734375" style="15" customWidth="1"/>
    <col min="14338" max="14338" width="8.109375" style="15" customWidth="1"/>
    <col min="14339" max="14341" width="12.77734375" style="15" customWidth="1"/>
    <col min="14342" max="14342" width="6.77734375" style="15" customWidth="1"/>
    <col min="14343" max="14592" width="10.88671875" style="15"/>
    <col min="14593" max="14593" width="47.77734375" style="15" customWidth="1"/>
    <col min="14594" max="14594" width="8.109375" style="15" customWidth="1"/>
    <col min="14595" max="14597" width="12.77734375" style="15" customWidth="1"/>
    <col min="14598" max="14598" width="6.77734375" style="15" customWidth="1"/>
    <col min="14599" max="14848" width="10.88671875" style="15"/>
    <col min="14849" max="14849" width="47.77734375" style="15" customWidth="1"/>
    <col min="14850" max="14850" width="8.109375" style="15" customWidth="1"/>
    <col min="14851" max="14853" width="12.77734375" style="15" customWidth="1"/>
    <col min="14854" max="14854" width="6.77734375" style="15" customWidth="1"/>
    <col min="14855" max="15104" width="10.88671875" style="15"/>
    <col min="15105" max="15105" width="47.77734375" style="15" customWidth="1"/>
    <col min="15106" max="15106" width="8.109375" style="15" customWidth="1"/>
    <col min="15107" max="15109" width="12.77734375" style="15" customWidth="1"/>
    <col min="15110" max="15110" width="6.77734375" style="15" customWidth="1"/>
    <col min="15111" max="15360" width="10.88671875" style="15"/>
    <col min="15361" max="15361" width="47.77734375" style="15" customWidth="1"/>
    <col min="15362" max="15362" width="8.109375" style="15" customWidth="1"/>
    <col min="15363" max="15365" width="12.77734375" style="15" customWidth="1"/>
    <col min="15366" max="15366" width="6.77734375" style="15" customWidth="1"/>
    <col min="15367" max="15616" width="10.88671875" style="15"/>
    <col min="15617" max="15617" width="47.77734375" style="15" customWidth="1"/>
    <col min="15618" max="15618" width="8.109375" style="15" customWidth="1"/>
    <col min="15619" max="15621" width="12.77734375" style="15" customWidth="1"/>
    <col min="15622" max="15622" width="6.77734375" style="15" customWidth="1"/>
    <col min="15623" max="15872" width="10.88671875" style="15"/>
    <col min="15873" max="15873" width="47.77734375" style="15" customWidth="1"/>
    <col min="15874" max="15874" width="8.109375" style="15" customWidth="1"/>
    <col min="15875" max="15877" width="12.77734375" style="15" customWidth="1"/>
    <col min="15878" max="15878" width="6.77734375" style="15" customWidth="1"/>
    <col min="15879" max="16128" width="10.88671875" style="15"/>
    <col min="16129" max="16129" width="47.77734375" style="15" customWidth="1"/>
    <col min="16130" max="16130" width="8.109375" style="15" customWidth="1"/>
    <col min="16131" max="16133" width="12.77734375" style="15" customWidth="1"/>
    <col min="16134" max="16134" width="6.77734375" style="15" customWidth="1"/>
    <col min="16135" max="16384" width="10.88671875" style="15"/>
  </cols>
  <sheetData>
    <row r="1" spans="1:6" ht="28.5" customHeight="1">
      <c r="A1" s="14" t="s">
        <v>16</v>
      </c>
      <c r="B1" s="667" t="s">
        <v>419</v>
      </c>
      <c r="C1" s="667"/>
      <c r="D1" s="667"/>
      <c r="E1" s="667"/>
      <c r="F1" s="667"/>
    </row>
    <row r="2" spans="1:6" ht="15" customHeight="1">
      <c r="A2" s="14" t="s">
        <v>17</v>
      </c>
      <c r="B2" s="16" t="s">
        <v>219</v>
      </c>
      <c r="D2" s="14" t="s">
        <v>19</v>
      </c>
      <c r="E2" s="16" t="s">
        <v>244</v>
      </c>
    </row>
    <row r="3" spans="1:6" ht="12.75" customHeight="1">
      <c r="D3" s="17"/>
      <c r="F3" s="301"/>
    </row>
    <row r="4" spans="1:6" ht="12.75" customHeight="1">
      <c r="A4" s="18"/>
      <c r="B4" s="18"/>
      <c r="D4" s="17"/>
      <c r="E4" s="19"/>
      <c r="F4" s="301"/>
    </row>
    <row r="5" spans="1:6" ht="17.25" customHeight="1" thickBot="1">
      <c r="A5" s="20" t="s">
        <v>420</v>
      </c>
      <c r="B5" s="20"/>
      <c r="F5" s="301"/>
    </row>
    <row r="6" spans="1:6" ht="21" customHeight="1" thickTop="1">
      <c r="A6" s="674" t="s">
        <v>21</v>
      </c>
      <c r="B6" s="675"/>
      <c r="C6" s="21"/>
      <c r="D6" s="21"/>
      <c r="E6" s="22"/>
      <c r="F6" s="302"/>
    </row>
    <row r="7" spans="1:6" ht="54" customHeight="1">
      <c r="A7" s="23"/>
      <c r="B7" s="24"/>
      <c r="C7" s="25" t="s">
        <v>22</v>
      </c>
      <c r="D7" s="25" t="s">
        <v>23</v>
      </c>
      <c r="E7" s="26" t="s">
        <v>24</v>
      </c>
      <c r="F7" s="301"/>
    </row>
    <row r="8" spans="1:6" ht="13.05" customHeight="1">
      <c r="A8" s="27" t="s">
        <v>25</v>
      </c>
      <c r="B8" s="28"/>
      <c r="C8" s="29"/>
      <c r="D8" s="29"/>
      <c r="E8" s="30"/>
      <c r="F8" s="303"/>
    </row>
    <row r="9" spans="1:6" ht="13.05" customHeight="1">
      <c r="A9" s="38" t="s">
        <v>26</v>
      </c>
      <c r="B9" s="31"/>
      <c r="C9" s="32">
        <v>0</v>
      </c>
      <c r="D9" s="32">
        <v>0</v>
      </c>
      <c r="E9" s="33">
        <f>C9-D9</f>
        <v>0</v>
      </c>
      <c r="F9" s="303"/>
    </row>
    <row r="10" spans="1:6" ht="13.05" customHeight="1">
      <c r="A10" s="38" t="s">
        <v>27</v>
      </c>
      <c r="B10" s="31"/>
      <c r="C10" s="32">
        <v>0</v>
      </c>
      <c r="D10" s="32">
        <v>0</v>
      </c>
      <c r="E10" s="33">
        <f>C10-D10</f>
        <v>0</v>
      </c>
      <c r="F10" s="303"/>
    </row>
    <row r="11" spans="1:6" ht="13.05" customHeight="1">
      <c r="A11" s="34" t="s">
        <v>28</v>
      </c>
      <c r="B11" s="35"/>
      <c r="C11" s="304">
        <f>SUM(C9:C10)</f>
        <v>0</v>
      </c>
      <c r="D11" s="304">
        <f>SUM(D9:D10)</f>
        <v>0</v>
      </c>
      <c r="E11" s="305">
        <f>SUM(E9:E10)</f>
        <v>0</v>
      </c>
      <c r="F11" s="303"/>
    </row>
    <row r="12" spans="1:6" ht="13.05" customHeight="1">
      <c r="A12" s="27" t="s">
        <v>29</v>
      </c>
      <c r="B12" s="28"/>
      <c r="C12" s="36"/>
      <c r="D12" s="36"/>
      <c r="E12" s="37"/>
      <c r="F12" s="303"/>
    </row>
    <row r="13" spans="1:6" ht="13.05" customHeight="1">
      <c r="A13" s="38" t="s">
        <v>30</v>
      </c>
      <c r="B13" s="31"/>
      <c r="C13" s="32">
        <v>0</v>
      </c>
      <c r="D13" s="32">
        <v>0</v>
      </c>
      <c r="E13" s="33">
        <f>C13-D13</f>
        <v>0</v>
      </c>
      <c r="F13" s="303"/>
    </row>
    <row r="14" spans="1:6" ht="13.05" customHeight="1">
      <c r="A14" s="38" t="s">
        <v>31</v>
      </c>
      <c r="B14" s="31"/>
      <c r="C14" s="32">
        <v>0</v>
      </c>
      <c r="D14" s="32">
        <v>0</v>
      </c>
      <c r="E14" s="33">
        <f>C14-D14</f>
        <v>0</v>
      </c>
      <c r="F14" s="303"/>
    </row>
    <row r="15" spans="1:6" ht="13.05" customHeight="1">
      <c r="A15" s="38" t="s">
        <v>32</v>
      </c>
      <c r="B15" s="31"/>
      <c r="C15" s="32">
        <v>0</v>
      </c>
      <c r="D15" s="32">
        <v>0</v>
      </c>
      <c r="E15" s="33">
        <f>C15-D15</f>
        <v>0</v>
      </c>
      <c r="F15" s="303"/>
    </row>
    <row r="16" spans="1:6" ht="13.05" customHeight="1">
      <c r="A16" s="38" t="s">
        <v>33</v>
      </c>
      <c r="B16" s="31"/>
      <c r="C16" s="32">
        <v>0</v>
      </c>
      <c r="D16" s="32">
        <v>0</v>
      </c>
      <c r="E16" s="33">
        <f>C16-D16</f>
        <v>0</v>
      </c>
      <c r="F16" s="303"/>
    </row>
    <row r="17" spans="1:6" ht="13.05" customHeight="1">
      <c r="A17" s="27" t="s">
        <v>34</v>
      </c>
      <c r="B17" s="28"/>
      <c r="C17" s="36"/>
      <c r="D17" s="36"/>
      <c r="E17" s="37"/>
      <c r="F17" s="306"/>
    </row>
    <row r="18" spans="1:6" ht="18" customHeight="1">
      <c r="A18" s="676" t="s">
        <v>35</v>
      </c>
      <c r="B18" s="677"/>
      <c r="C18" s="32">
        <v>0</v>
      </c>
      <c r="D18" s="32">
        <v>0</v>
      </c>
      <c r="E18" s="33">
        <f>C18-D18</f>
        <v>0</v>
      </c>
      <c r="F18" s="303"/>
    </row>
    <row r="19" spans="1:6" ht="13.05" customHeight="1">
      <c r="A19" s="39" t="s">
        <v>36</v>
      </c>
      <c r="B19" s="31"/>
      <c r="C19" s="32">
        <v>0</v>
      </c>
      <c r="D19" s="32">
        <v>0</v>
      </c>
      <c r="E19" s="33">
        <f>C19-D19</f>
        <v>0</v>
      </c>
      <c r="F19" s="303"/>
    </row>
    <row r="20" spans="1:6" ht="13.05" customHeight="1">
      <c r="A20" s="38" t="s">
        <v>37</v>
      </c>
      <c r="B20" s="31"/>
      <c r="C20" s="32">
        <v>0</v>
      </c>
      <c r="D20" s="32">
        <v>0</v>
      </c>
      <c r="E20" s="33">
        <f>C20-D20</f>
        <v>0</v>
      </c>
      <c r="F20" s="303"/>
    </row>
    <row r="21" spans="1:6" ht="13.05" customHeight="1">
      <c r="A21" s="38" t="s">
        <v>38</v>
      </c>
      <c r="B21" s="31"/>
      <c r="C21" s="32">
        <v>0</v>
      </c>
      <c r="D21" s="32">
        <v>0</v>
      </c>
      <c r="E21" s="33">
        <f>C21-D21</f>
        <v>0</v>
      </c>
      <c r="F21" s="303"/>
    </row>
    <row r="22" spans="1:6" ht="13.05" customHeight="1">
      <c r="A22" s="27" t="s">
        <v>39</v>
      </c>
      <c r="B22" s="28"/>
      <c r="C22" s="32">
        <v>0</v>
      </c>
      <c r="D22" s="32">
        <v>0</v>
      </c>
      <c r="E22" s="33">
        <f>C22-D22</f>
        <v>0</v>
      </c>
      <c r="F22" s="303"/>
    </row>
    <row r="23" spans="1:6" ht="13.05" customHeight="1">
      <c r="A23" s="38" t="s">
        <v>40</v>
      </c>
      <c r="B23" s="31"/>
      <c r="C23" s="32">
        <v>0</v>
      </c>
      <c r="D23" s="40" t="s">
        <v>41</v>
      </c>
      <c r="E23" s="33">
        <f>C23</f>
        <v>0</v>
      </c>
      <c r="F23" s="303"/>
    </row>
    <row r="24" spans="1:6" ht="13.05" customHeight="1">
      <c r="A24" s="38" t="s">
        <v>42</v>
      </c>
      <c r="B24" s="31"/>
      <c r="C24" s="41">
        <v>0</v>
      </c>
      <c r="D24" s="40" t="s">
        <v>41</v>
      </c>
      <c r="E24" s="33">
        <f>C24</f>
        <v>0</v>
      </c>
      <c r="F24" s="303"/>
    </row>
    <row r="25" spans="1:6" ht="13.05" customHeight="1">
      <c r="A25" s="34" t="s">
        <v>43</v>
      </c>
      <c r="B25" s="35"/>
      <c r="C25" s="304">
        <f>SUM(C13:C22)-C23-C24</f>
        <v>0</v>
      </c>
      <c r="D25" s="304">
        <f>SUM(D13:D24)</f>
        <v>0</v>
      </c>
      <c r="E25" s="305">
        <f>SUM(E13:E22)-E23-E24</f>
        <v>0</v>
      </c>
      <c r="F25" s="303"/>
    </row>
    <row r="26" spans="1:6" ht="12.75" customHeight="1">
      <c r="A26" s="42" t="s">
        <v>44</v>
      </c>
      <c r="B26" s="43"/>
      <c r="C26" s="36" t="s">
        <v>45</v>
      </c>
      <c r="D26" s="36"/>
      <c r="E26" s="37"/>
      <c r="F26" s="306"/>
    </row>
    <row r="27" spans="1:6" ht="13.05" customHeight="1">
      <c r="A27" s="38" t="s">
        <v>46</v>
      </c>
      <c r="B27" s="31"/>
      <c r="C27" s="32">
        <v>0</v>
      </c>
      <c r="D27" s="32">
        <v>0</v>
      </c>
      <c r="E27" s="33">
        <f>C27-D27</f>
        <v>0</v>
      </c>
      <c r="F27" s="303"/>
    </row>
    <row r="28" spans="1:6" ht="13.05" customHeight="1">
      <c r="A28" s="38" t="s">
        <v>47</v>
      </c>
      <c r="B28" s="31"/>
      <c r="C28" s="32">
        <v>0</v>
      </c>
      <c r="D28" s="32">
        <v>0</v>
      </c>
      <c r="E28" s="33">
        <f>C28-D28</f>
        <v>0</v>
      </c>
      <c r="F28" s="303"/>
    </row>
    <row r="29" spans="1:6" ht="12.75" customHeight="1">
      <c r="A29" s="44" t="s">
        <v>48</v>
      </c>
      <c r="B29" s="35"/>
      <c r="C29" s="304">
        <f>SUM(C27:C28)</f>
        <v>0</v>
      </c>
      <c r="D29" s="304">
        <f>SUM(D27:D28)</f>
        <v>0</v>
      </c>
      <c r="E29" s="305">
        <f>SUM(E27:E28)</f>
        <v>0</v>
      </c>
      <c r="F29" s="303"/>
    </row>
    <row r="30" spans="1:6" ht="13.05" customHeight="1">
      <c r="A30" s="27" t="s">
        <v>49</v>
      </c>
      <c r="B30" s="28"/>
      <c r="C30" s="36"/>
      <c r="D30" s="36"/>
      <c r="E30" s="37"/>
      <c r="F30" s="306"/>
    </row>
    <row r="31" spans="1:6" ht="13.05" customHeight="1">
      <c r="A31" s="38" t="s">
        <v>50</v>
      </c>
      <c r="B31" s="31"/>
      <c r="C31" s="32">
        <v>0</v>
      </c>
      <c r="D31" s="32">
        <v>0</v>
      </c>
      <c r="E31" s="33">
        <f t="shared" ref="E31:E47" si="0">C31-D31</f>
        <v>0</v>
      </c>
      <c r="F31" s="303"/>
    </row>
    <row r="32" spans="1:6" ht="13.05" customHeight="1">
      <c r="A32" s="38" t="s">
        <v>51</v>
      </c>
      <c r="B32" s="31"/>
      <c r="C32" s="32">
        <v>0</v>
      </c>
      <c r="D32" s="32">
        <v>0</v>
      </c>
      <c r="E32" s="33">
        <f t="shared" si="0"/>
        <v>0</v>
      </c>
      <c r="F32" s="303"/>
    </row>
    <row r="33" spans="1:6" ht="13.05" customHeight="1">
      <c r="A33" s="38" t="s">
        <v>52</v>
      </c>
      <c r="B33" s="31"/>
      <c r="C33" s="32">
        <v>0</v>
      </c>
      <c r="D33" s="32">
        <v>0</v>
      </c>
      <c r="E33" s="33">
        <f t="shared" si="0"/>
        <v>0</v>
      </c>
      <c r="F33" s="303"/>
    </row>
    <row r="34" spans="1:6" ht="13.05" customHeight="1">
      <c r="A34" s="38" t="s">
        <v>53</v>
      </c>
      <c r="B34" s="31"/>
      <c r="C34" s="32">
        <v>0</v>
      </c>
      <c r="D34" s="32">
        <v>0</v>
      </c>
      <c r="E34" s="33">
        <f t="shared" si="0"/>
        <v>0</v>
      </c>
      <c r="F34" s="303"/>
    </row>
    <row r="35" spans="1:6" ht="13.05" customHeight="1">
      <c r="A35" s="38" t="s">
        <v>54</v>
      </c>
      <c r="B35" s="31"/>
      <c r="C35" s="32">
        <v>0</v>
      </c>
      <c r="D35" s="32">
        <v>0</v>
      </c>
      <c r="E35" s="33">
        <f t="shared" si="0"/>
        <v>0</v>
      </c>
      <c r="F35" s="303"/>
    </row>
    <row r="36" spans="1:6" ht="13.05" customHeight="1">
      <c r="A36" s="38" t="s">
        <v>55</v>
      </c>
      <c r="B36" s="31"/>
      <c r="C36" s="32">
        <v>0</v>
      </c>
      <c r="D36" s="32">
        <v>0</v>
      </c>
      <c r="E36" s="33">
        <f t="shared" si="0"/>
        <v>0</v>
      </c>
      <c r="F36" s="303"/>
    </row>
    <row r="37" spans="1:6" ht="13.05" customHeight="1">
      <c r="A37" s="38" t="s">
        <v>56</v>
      </c>
      <c r="B37" s="31"/>
      <c r="C37" s="32">
        <v>0</v>
      </c>
      <c r="D37" s="32">
        <v>0</v>
      </c>
      <c r="E37" s="33">
        <f t="shared" si="0"/>
        <v>0</v>
      </c>
      <c r="F37" s="303"/>
    </row>
    <row r="38" spans="1:6" ht="13.05" customHeight="1">
      <c r="A38" s="38" t="s">
        <v>57</v>
      </c>
      <c r="B38" s="31"/>
      <c r="C38" s="32">
        <v>0</v>
      </c>
      <c r="D38" s="32">
        <v>0</v>
      </c>
      <c r="E38" s="33">
        <f t="shared" si="0"/>
        <v>0</v>
      </c>
      <c r="F38" s="303"/>
    </row>
    <row r="39" spans="1:6" ht="13.05" customHeight="1">
      <c r="A39" s="38" t="s">
        <v>58</v>
      </c>
      <c r="B39" s="31"/>
      <c r="C39" s="32">
        <v>0</v>
      </c>
      <c r="D39" s="32">
        <v>0</v>
      </c>
      <c r="E39" s="33">
        <f t="shared" si="0"/>
        <v>0</v>
      </c>
      <c r="F39" s="303"/>
    </row>
    <row r="40" spans="1:6" ht="13.05" customHeight="1">
      <c r="A40" s="38" t="s">
        <v>59</v>
      </c>
      <c r="B40" s="31"/>
      <c r="C40" s="32">
        <v>0</v>
      </c>
      <c r="D40" s="32">
        <v>0</v>
      </c>
      <c r="E40" s="33">
        <f t="shared" si="0"/>
        <v>0</v>
      </c>
      <c r="F40" s="303"/>
    </row>
    <row r="41" spans="1:6" ht="13.05" customHeight="1">
      <c r="A41" s="38" t="s">
        <v>60</v>
      </c>
      <c r="B41" s="31"/>
      <c r="C41" s="32">
        <v>0</v>
      </c>
      <c r="D41" s="32">
        <v>0</v>
      </c>
      <c r="E41" s="33">
        <f t="shared" si="0"/>
        <v>0</v>
      </c>
      <c r="F41" s="303"/>
    </row>
    <row r="42" spans="1:6" ht="13.05" customHeight="1">
      <c r="A42" s="38" t="s">
        <v>61</v>
      </c>
      <c r="B42" s="31"/>
      <c r="C42" s="32">
        <v>0</v>
      </c>
      <c r="D42" s="32">
        <v>0</v>
      </c>
      <c r="E42" s="33">
        <f t="shared" si="0"/>
        <v>0</v>
      </c>
      <c r="F42" s="303"/>
    </row>
    <row r="43" spans="1:6" ht="13.05" customHeight="1">
      <c r="A43" s="38" t="s">
        <v>62</v>
      </c>
      <c r="B43" s="31"/>
      <c r="C43" s="32">
        <v>0</v>
      </c>
      <c r="D43" s="32">
        <v>0</v>
      </c>
      <c r="E43" s="33">
        <f t="shared" si="0"/>
        <v>0</v>
      </c>
      <c r="F43" s="303"/>
    </row>
    <row r="44" spans="1:6" ht="13.05" customHeight="1">
      <c r="A44" s="38" t="s">
        <v>63</v>
      </c>
      <c r="B44" s="31"/>
      <c r="C44" s="32">
        <v>0</v>
      </c>
      <c r="D44" s="32">
        <v>0</v>
      </c>
      <c r="E44" s="33">
        <f t="shared" si="0"/>
        <v>0</v>
      </c>
      <c r="F44" s="303"/>
    </row>
    <row r="45" spans="1:6" ht="13.05" customHeight="1">
      <c r="A45" s="38" t="s">
        <v>64</v>
      </c>
      <c r="B45" s="31"/>
      <c r="C45" s="32">
        <v>0</v>
      </c>
      <c r="D45" s="32">
        <v>0</v>
      </c>
      <c r="E45" s="33">
        <f t="shared" si="0"/>
        <v>0</v>
      </c>
      <c r="F45" s="303"/>
    </row>
    <row r="46" spans="1:6" ht="13.05" customHeight="1">
      <c r="A46" s="38" t="s">
        <v>65</v>
      </c>
      <c r="B46" s="31"/>
      <c r="C46" s="32">
        <v>0</v>
      </c>
      <c r="D46" s="32">
        <v>0</v>
      </c>
      <c r="E46" s="33">
        <f t="shared" si="0"/>
        <v>0</v>
      </c>
      <c r="F46" s="303"/>
    </row>
    <row r="47" spans="1:6" ht="13.05" customHeight="1">
      <c r="A47" s="38" t="s">
        <v>66</v>
      </c>
      <c r="B47" s="31"/>
      <c r="C47" s="45">
        <v>0</v>
      </c>
      <c r="D47" s="45">
        <v>0</v>
      </c>
      <c r="E47" s="33">
        <f t="shared" si="0"/>
        <v>0</v>
      </c>
      <c r="F47" s="303"/>
    </row>
    <row r="48" spans="1:6" ht="13.05" customHeight="1">
      <c r="A48" s="34" t="s">
        <v>67</v>
      </c>
      <c r="B48" s="35"/>
      <c r="C48" s="304">
        <f>SUM(C31:C47)</f>
        <v>0</v>
      </c>
      <c r="D48" s="304">
        <f>SUM(D31:D47)</f>
        <v>0</v>
      </c>
      <c r="E48" s="305">
        <f>SUM(E31:E47)</f>
        <v>0</v>
      </c>
      <c r="F48" s="303"/>
    </row>
    <row r="49" spans="1:6" ht="13.05" customHeight="1">
      <c r="A49" s="27" t="s">
        <v>68</v>
      </c>
      <c r="B49" s="28"/>
      <c r="C49" s="46"/>
      <c r="D49" s="46"/>
      <c r="E49" s="47">
        <v>0</v>
      </c>
      <c r="F49" s="306"/>
    </row>
    <row r="50" spans="1:6" ht="13.05" customHeight="1">
      <c r="A50" s="27" t="s">
        <v>69</v>
      </c>
      <c r="B50" s="28"/>
      <c r="C50" s="46"/>
      <c r="D50" s="46"/>
      <c r="E50" s="48">
        <f>IF((E11+E25+E29+E48)&lt;(E82+E94+E89+E109),(E82+E94+E89+E109)-(E11+E25+E29+E48),0)</f>
        <v>0</v>
      </c>
    </row>
    <row r="51" spans="1:6" ht="18" customHeight="1">
      <c r="A51" s="49" t="s">
        <v>70</v>
      </c>
      <c r="B51" s="50"/>
      <c r="C51" s="51"/>
      <c r="D51" s="51"/>
      <c r="E51" s="307">
        <f>E11+E25+E29+E48+E49+E50</f>
        <v>0</v>
      </c>
      <c r="F51" s="303"/>
    </row>
    <row r="52" spans="1:6" ht="13.05" customHeight="1">
      <c r="A52" s="67" t="s">
        <v>71</v>
      </c>
      <c r="E52" s="52">
        <v>0</v>
      </c>
    </row>
    <row r="53" spans="1:6">
      <c r="A53" s="53" t="s">
        <v>72</v>
      </c>
      <c r="B53" s="54"/>
      <c r="C53" s="54"/>
      <c r="E53" s="52">
        <v>0</v>
      </c>
    </row>
    <row r="54" spans="1:6" ht="13.05" customHeight="1" thickBot="1">
      <c r="A54" s="70" t="s">
        <v>73</v>
      </c>
      <c r="B54" s="71"/>
      <c r="C54" s="55"/>
      <c r="D54" s="55"/>
      <c r="E54" s="308">
        <v>0</v>
      </c>
    </row>
    <row r="55" spans="1:6" ht="8.25" customHeight="1" thickTop="1">
      <c r="E55" s="309"/>
    </row>
    <row r="56" spans="1:6" ht="28.5" customHeight="1">
      <c r="A56" s="14" t="s">
        <v>16</v>
      </c>
      <c r="B56" s="667" t="s">
        <v>419</v>
      </c>
      <c r="C56" s="667"/>
      <c r="D56" s="667"/>
      <c r="E56" s="667"/>
      <c r="F56" s="667"/>
    </row>
    <row r="57" spans="1:6" ht="15" customHeight="1">
      <c r="A57" s="14" t="s">
        <v>17</v>
      </c>
      <c r="B57" s="16" t="s">
        <v>219</v>
      </c>
      <c r="D57" s="14" t="s">
        <v>19</v>
      </c>
      <c r="E57" s="16" t="s">
        <v>244</v>
      </c>
    </row>
    <row r="58" spans="1:6" ht="12.75" customHeight="1">
      <c r="D58" s="17"/>
      <c r="F58" s="301"/>
    </row>
    <row r="59" spans="1:6" ht="13.8" thickBot="1">
      <c r="A59" s="56" t="s">
        <v>421</v>
      </c>
      <c r="B59" s="20"/>
    </row>
    <row r="60" spans="1:6" ht="13.8" thickTop="1">
      <c r="A60" s="310" t="s">
        <v>74</v>
      </c>
      <c r="B60" s="311"/>
      <c r="C60" s="21"/>
      <c r="D60" s="21"/>
      <c r="E60" s="57"/>
    </row>
    <row r="61" spans="1:6" ht="13.05" customHeight="1">
      <c r="A61" s="27" t="s">
        <v>75</v>
      </c>
      <c r="B61" s="28"/>
      <c r="E61" s="58"/>
    </row>
    <row r="62" spans="1:6" ht="13.05" customHeight="1">
      <c r="A62" s="38" t="s">
        <v>76</v>
      </c>
      <c r="B62" s="31"/>
      <c r="E62" s="52">
        <v>0</v>
      </c>
      <c r="F62" s="303"/>
    </row>
    <row r="63" spans="1:6" ht="13.05" customHeight="1">
      <c r="A63" s="59" t="s">
        <v>77</v>
      </c>
      <c r="B63" s="60"/>
      <c r="D63" s="61">
        <v>0</v>
      </c>
      <c r="E63" s="62" t="s">
        <v>78</v>
      </c>
      <c r="F63" s="306"/>
    </row>
    <row r="64" spans="1:6" ht="13.05" customHeight="1">
      <c r="A64" s="59" t="s">
        <v>79</v>
      </c>
      <c r="B64" s="60"/>
      <c r="D64" s="15">
        <f>E62-D63</f>
        <v>0</v>
      </c>
      <c r="E64" s="62" t="s">
        <v>78</v>
      </c>
      <c r="F64" s="306"/>
    </row>
    <row r="65" spans="1:6" ht="13.05" customHeight="1">
      <c r="A65" s="38" t="s">
        <v>80</v>
      </c>
      <c r="B65" s="31"/>
      <c r="E65" s="52">
        <v>0</v>
      </c>
      <c r="F65" s="303"/>
    </row>
    <row r="66" spans="1:6" ht="13.05" customHeight="1">
      <c r="A66" s="59" t="s">
        <v>81</v>
      </c>
      <c r="B66" s="60"/>
      <c r="D66" s="61">
        <v>0</v>
      </c>
      <c r="E66" s="62" t="s">
        <v>78</v>
      </c>
      <c r="F66" s="306"/>
    </row>
    <row r="67" spans="1:6" ht="13.05" customHeight="1">
      <c r="A67" s="59" t="s">
        <v>82</v>
      </c>
      <c r="B67" s="60"/>
      <c r="D67" s="15">
        <f>E65-D66</f>
        <v>0</v>
      </c>
      <c r="E67" s="62" t="s">
        <v>78</v>
      </c>
      <c r="F67" s="306"/>
    </row>
    <row r="68" spans="1:6" ht="13.05" customHeight="1">
      <c r="A68" s="38" t="s">
        <v>83</v>
      </c>
      <c r="B68" s="31"/>
      <c r="E68" s="52">
        <v>0</v>
      </c>
      <c r="F68" s="306"/>
    </row>
    <row r="69" spans="1:6" ht="13.05" customHeight="1">
      <c r="A69" s="27" t="s">
        <v>84</v>
      </c>
      <c r="B69" s="28"/>
      <c r="E69" s="63"/>
      <c r="F69" s="306"/>
    </row>
    <row r="70" spans="1:6" ht="13.05" customHeight="1">
      <c r="A70" s="38" t="s">
        <v>85</v>
      </c>
      <c r="B70" s="31"/>
      <c r="E70" s="52">
        <v>0</v>
      </c>
      <c r="F70" s="306"/>
    </row>
    <row r="71" spans="1:6" ht="13.05" customHeight="1">
      <c r="A71" s="38" t="s">
        <v>86</v>
      </c>
      <c r="B71" s="31"/>
      <c r="E71" s="52">
        <v>0</v>
      </c>
      <c r="F71" s="306"/>
    </row>
    <row r="72" spans="1:6" ht="13.05" customHeight="1">
      <c r="A72" s="38" t="s">
        <v>87</v>
      </c>
      <c r="B72" s="31"/>
      <c r="E72" s="52">
        <v>0</v>
      </c>
      <c r="F72" s="306"/>
    </row>
    <row r="73" spans="1:6" ht="13.05" customHeight="1">
      <c r="A73" s="38" t="s">
        <v>88</v>
      </c>
      <c r="B73" s="31"/>
      <c r="E73" s="52">
        <v>0</v>
      </c>
      <c r="F73" s="306"/>
    </row>
    <row r="74" spans="1:6" ht="13.05" customHeight="1">
      <c r="A74" s="38" t="s">
        <v>89</v>
      </c>
      <c r="B74" s="31"/>
      <c r="E74" s="52">
        <v>0</v>
      </c>
      <c r="F74" s="306"/>
    </row>
    <row r="75" spans="1:6" ht="13.05" customHeight="1">
      <c r="A75" s="38" t="s">
        <v>90</v>
      </c>
      <c r="B75" s="31"/>
      <c r="E75" s="52">
        <v>0</v>
      </c>
      <c r="F75" s="306"/>
    </row>
    <row r="76" spans="1:6" ht="13.05" customHeight="1">
      <c r="A76" s="38" t="s">
        <v>91</v>
      </c>
      <c r="B76" s="31"/>
      <c r="E76" s="52">
        <v>0</v>
      </c>
      <c r="F76" s="306"/>
    </row>
    <row r="77" spans="1:6" ht="13.05" customHeight="1">
      <c r="A77" s="38" t="s">
        <v>92</v>
      </c>
      <c r="B77" s="31"/>
      <c r="E77" s="52">
        <v>0</v>
      </c>
      <c r="F77" s="306"/>
    </row>
    <row r="78" spans="1:6" ht="13.05" customHeight="1">
      <c r="A78" s="27" t="s">
        <v>93</v>
      </c>
      <c r="B78" s="28"/>
      <c r="E78" s="63"/>
      <c r="F78" s="306"/>
    </row>
    <row r="79" spans="1:6" ht="13.05" customHeight="1">
      <c r="A79" s="38" t="s">
        <v>94</v>
      </c>
      <c r="B79" s="31"/>
      <c r="E79" s="52">
        <v>0</v>
      </c>
      <c r="F79" s="306"/>
    </row>
    <row r="80" spans="1:6" ht="13.05" customHeight="1">
      <c r="A80" s="38" t="s">
        <v>95</v>
      </c>
      <c r="B80" s="31"/>
      <c r="E80" s="52">
        <v>0</v>
      </c>
      <c r="F80" s="306"/>
    </row>
    <row r="81" spans="1:6" ht="13.05" customHeight="1">
      <c r="A81" s="27" t="s">
        <v>96</v>
      </c>
      <c r="B81" s="28"/>
      <c r="C81" s="46"/>
      <c r="D81" s="46"/>
      <c r="E81" s="52">
        <v>0</v>
      </c>
      <c r="F81" s="306"/>
    </row>
    <row r="82" spans="1:6" ht="13.05" customHeight="1">
      <c r="A82" s="27" t="s">
        <v>97</v>
      </c>
      <c r="B82" s="28"/>
      <c r="C82" s="46"/>
      <c r="D82" s="46"/>
      <c r="E82" s="312">
        <f>SUM(E62:E81)</f>
        <v>0</v>
      </c>
      <c r="F82" s="303"/>
    </row>
    <row r="83" spans="1:6" ht="13.05" customHeight="1">
      <c r="A83" s="27" t="s">
        <v>98</v>
      </c>
      <c r="B83" s="28"/>
      <c r="C83" s="46"/>
      <c r="D83" s="46"/>
      <c r="E83" s="52">
        <v>0</v>
      </c>
      <c r="F83" s="306"/>
    </row>
    <row r="84" spans="1:6" ht="13.05" customHeight="1">
      <c r="A84" s="27" t="s">
        <v>99</v>
      </c>
      <c r="B84" s="28"/>
      <c r="E84" s="63"/>
      <c r="F84" s="306"/>
    </row>
    <row r="85" spans="1:6" ht="13.05" customHeight="1">
      <c r="A85" s="38" t="s">
        <v>100</v>
      </c>
      <c r="B85" s="31"/>
      <c r="E85" s="52">
        <v>0</v>
      </c>
      <c r="F85" s="306"/>
    </row>
    <row r="86" spans="1:6" ht="13.05" customHeight="1">
      <c r="A86" s="27" t="s">
        <v>101</v>
      </c>
      <c r="B86" s="28"/>
      <c r="E86" s="63"/>
      <c r="F86" s="306"/>
    </row>
    <row r="87" spans="1:6" ht="13.05" customHeight="1">
      <c r="A87" s="38" t="s">
        <v>102</v>
      </c>
      <c r="B87" s="31"/>
      <c r="E87" s="52">
        <v>0</v>
      </c>
      <c r="F87" s="306"/>
    </row>
    <row r="88" spans="1:6" ht="13.05" customHeight="1">
      <c r="A88" s="38" t="s">
        <v>103</v>
      </c>
      <c r="B88" s="31"/>
      <c r="E88" s="52">
        <v>0</v>
      </c>
      <c r="F88" s="306"/>
    </row>
    <row r="89" spans="1:6" ht="12.75" customHeight="1">
      <c r="A89" s="44" t="s">
        <v>104</v>
      </c>
      <c r="B89" s="64"/>
      <c r="C89" s="65"/>
      <c r="D89" s="46"/>
      <c r="E89" s="312">
        <f>SUM(E83:E88)</f>
        <v>0</v>
      </c>
      <c r="F89" s="303"/>
    </row>
    <row r="90" spans="1:6" ht="13.05" customHeight="1">
      <c r="A90" s="27" t="s">
        <v>105</v>
      </c>
      <c r="B90" s="28"/>
      <c r="D90" s="15" t="s">
        <v>45</v>
      </c>
      <c r="E90" s="63"/>
      <c r="F90" s="306"/>
    </row>
    <row r="91" spans="1:6" ht="13.05" customHeight="1">
      <c r="A91" s="38" t="s">
        <v>106</v>
      </c>
      <c r="B91" s="31"/>
      <c r="D91" s="61">
        <v>0</v>
      </c>
      <c r="E91" s="62" t="s">
        <v>78</v>
      </c>
      <c r="F91" s="306"/>
    </row>
    <row r="92" spans="1:6" ht="13.05" customHeight="1">
      <c r="A92" s="38" t="s">
        <v>107</v>
      </c>
      <c r="B92" s="31"/>
      <c r="D92" s="61">
        <v>0</v>
      </c>
      <c r="E92" s="62" t="s">
        <v>78</v>
      </c>
      <c r="F92" s="306"/>
    </row>
    <row r="93" spans="1:6" ht="13.05" customHeight="1">
      <c r="A93" s="38" t="s">
        <v>108</v>
      </c>
      <c r="B93" s="31"/>
      <c r="D93" s="61">
        <v>0</v>
      </c>
      <c r="E93" s="62" t="s">
        <v>78</v>
      </c>
      <c r="F93" s="306"/>
    </row>
    <row r="94" spans="1:6" ht="13.05" customHeight="1">
      <c r="A94" s="34" t="s">
        <v>109</v>
      </c>
      <c r="B94" s="35"/>
      <c r="C94" s="46"/>
      <c r="D94" s="66" t="s">
        <v>78</v>
      </c>
      <c r="E94" s="312">
        <f>D91+D92-D93</f>
        <v>0</v>
      </c>
      <c r="F94" s="303"/>
    </row>
    <row r="95" spans="1:6" ht="13.05" customHeight="1">
      <c r="A95" s="27" t="s">
        <v>110</v>
      </c>
      <c r="B95" s="28"/>
      <c r="E95" s="63"/>
      <c r="F95" s="306"/>
    </row>
    <row r="96" spans="1:6" ht="13.05" customHeight="1">
      <c r="A96" s="38" t="s">
        <v>111</v>
      </c>
      <c r="B96" s="31"/>
      <c r="E96" s="52">
        <v>0</v>
      </c>
      <c r="F96" s="306"/>
    </row>
    <row r="97" spans="1:6" ht="13.05" customHeight="1">
      <c r="A97" s="38" t="s">
        <v>112</v>
      </c>
      <c r="B97" s="31"/>
      <c r="E97" s="52">
        <v>0</v>
      </c>
      <c r="F97" s="306"/>
    </row>
    <row r="98" spans="1:6" ht="13.05" customHeight="1">
      <c r="A98" s="38" t="s">
        <v>113</v>
      </c>
      <c r="B98" s="31"/>
      <c r="E98" s="52">
        <v>0</v>
      </c>
      <c r="F98" s="306"/>
    </row>
    <row r="99" spans="1:6" ht="13.05" customHeight="1">
      <c r="A99" s="38" t="s">
        <v>114</v>
      </c>
      <c r="B99" s="31"/>
      <c r="E99" s="52">
        <v>0</v>
      </c>
      <c r="F99" s="306"/>
    </row>
    <row r="100" spans="1:6" ht="13.05" customHeight="1">
      <c r="A100" s="38" t="s">
        <v>54</v>
      </c>
      <c r="B100" s="31"/>
      <c r="E100" s="52">
        <v>0</v>
      </c>
      <c r="F100" s="306"/>
    </row>
    <row r="101" spans="1:6" ht="13.05" customHeight="1">
      <c r="A101" s="38" t="s">
        <v>55</v>
      </c>
      <c r="B101" s="31"/>
      <c r="E101" s="52">
        <v>0</v>
      </c>
      <c r="F101" s="306"/>
    </row>
    <row r="102" spans="1:6" ht="13.05" customHeight="1">
      <c r="A102" s="38" t="s">
        <v>56</v>
      </c>
      <c r="B102" s="31"/>
      <c r="E102" s="52">
        <v>0</v>
      </c>
      <c r="F102" s="306"/>
    </row>
    <row r="103" spans="1:6" ht="13.05" customHeight="1">
      <c r="A103" s="38" t="s">
        <v>57</v>
      </c>
      <c r="B103" s="31"/>
      <c r="E103" s="52">
        <v>0</v>
      </c>
      <c r="F103" s="306"/>
    </row>
    <row r="104" spans="1:6" ht="13.05" customHeight="1">
      <c r="A104" s="38" t="s">
        <v>115</v>
      </c>
      <c r="B104" s="31"/>
      <c r="E104" s="52">
        <v>0</v>
      </c>
      <c r="F104" s="306"/>
    </row>
    <row r="105" spans="1:6" ht="13.05" customHeight="1">
      <c r="A105" s="38" t="s">
        <v>116</v>
      </c>
      <c r="B105" s="31"/>
      <c r="E105" s="52">
        <v>0</v>
      </c>
      <c r="F105" s="306"/>
    </row>
    <row r="106" spans="1:6" ht="13.05" customHeight="1">
      <c r="A106" s="38" t="s">
        <v>117</v>
      </c>
      <c r="B106" s="31"/>
      <c r="E106" s="52">
        <v>0</v>
      </c>
      <c r="F106" s="306"/>
    </row>
    <row r="107" spans="1:6" ht="13.05" customHeight="1">
      <c r="A107" s="38" t="s">
        <v>118</v>
      </c>
      <c r="B107" s="31"/>
      <c r="E107" s="52">
        <v>0</v>
      </c>
      <c r="F107" s="306"/>
    </row>
    <row r="108" spans="1:6" ht="13.05" customHeight="1">
      <c r="A108" s="38" t="s">
        <v>119</v>
      </c>
      <c r="B108" s="31"/>
      <c r="E108" s="52">
        <v>0</v>
      </c>
      <c r="F108" s="306"/>
    </row>
    <row r="109" spans="1:6" ht="13.05" customHeight="1">
      <c r="A109" s="34" t="s">
        <v>120</v>
      </c>
      <c r="B109" s="35"/>
      <c r="C109" s="46"/>
      <c r="D109" s="46"/>
      <c r="E109" s="312">
        <f>SUM(E96:E108)</f>
        <v>0</v>
      </c>
      <c r="F109" s="303"/>
    </row>
    <row r="110" spans="1:6" ht="13.05" customHeight="1">
      <c r="A110" s="27" t="s">
        <v>121</v>
      </c>
      <c r="B110" s="28"/>
      <c r="C110" s="46"/>
      <c r="D110" s="46"/>
      <c r="E110" s="52">
        <v>0</v>
      </c>
      <c r="F110" s="306"/>
    </row>
    <row r="111" spans="1:6" ht="13.05" customHeight="1">
      <c r="A111" s="27" t="s">
        <v>122</v>
      </c>
      <c r="B111" s="28"/>
      <c r="C111" s="46"/>
      <c r="D111" s="46"/>
      <c r="E111" s="63">
        <f>IF((E11+E25+E29+E48)&gt;(E82+E89+E94+E109),(E11+E25+E29+E48)-(E82+E89+E94+E109),0)</f>
        <v>0</v>
      </c>
      <c r="F111" s="306"/>
    </row>
    <row r="112" spans="1:6" ht="15.75" customHeight="1">
      <c r="A112" s="49" t="s">
        <v>70</v>
      </c>
      <c r="B112" s="50"/>
      <c r="C112" s="51"/>
      <c r="D112" s="51"/>
      <c r="E112" s="312">
        <f>E82+E89+E94+E109+E110+E111</f>
        <v>0</v>
      </c>
      <c r="F112" s="303"/>
    </row>
    <row r="113" spans="1:6" ht="9" customHeight="1">
      <c r="A113" s="678" t="s">
        <v>123</v>
      </c>
      <c r="B113" s="679"/>
      <c r="C113" s="680"/>
      <c r="D113" s="680"/>
      <c r="E113" s="63">
        <v>0</v>
      </c>
      <c r="F113" s="306"/>
    </row>
    <row r="114" spans="1:6" ht="9" customHeight="1">
      <c r="A114" s="668" t="s">
        <v>124</v>
      </c>
      <c r="B114" s="669"/>
      <c r="C114" s="681"/>
      <c r="D114" s="681"/>
      <c r="E114" s="63">
        <v>0</v>
      </c>
      <c r="F114" s="306"/>
    </row>
    <row r="115" spans="1:6" ht="9" customHeight="1">
      <c r="A115" s="668" t="s">
        <v>125</v>
      </c>
      <c r="B115" s="669"/>
      <c r="C115" s="669"/>
      <c r="D115" s="670"/>
      <c r="E115" s="63">
        <v>0</v>
      </c>
      <c r="F115" s="306"/>
    </row>
    <row r="116" spans="1:6" ht="9" customHeight="1" thickBot="1">
      <c r="A116" s="671" t="s">
        <v>126</v>
      </c>
      <c r="B116" s="672"/>
      <c r="C116" s="673"/>
      <c r="D116" s="673"/>
      <c r="E116" s="313">
        <v>0</v>
      </c>
      <c r="F116" s="306"/>
    </row>
    <row r="117" spans="1:6" ht="9" thickTop="1"/>
  </sheetData>
  <mergeCells count="8">
    <mergeCell ref="B1:F1"/>
    <mergeCell ref="B56:F56"/>
    <mergeCell ref="A115:D115"/>
    <mergeCell ref="A116:D116"/>
    <mergeCell ref="A6:B6"/>
    <mergeCell ref="A18:B18"/>
    <mergeCell ref="A113:D113"/>
    <mergeCell ref="A114:D114"/>
  </mergeCells>
  <conditionalFormatting sqref="F27:F29 F31:F48 F51 F62 F65 F82 F89 F94 F109 F112 F8:F16 F18:F25">
    <cfRule type="cellIs" dxfId="7" priority="1" stopIfTrue="1" operator="notEqual">
      <formula>0</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G8" sqref="G8"/>
    </sheetView>
  </sheetViews>
  <sheetFormatPr baseColWidth="10" defaultRowHeight="20.100000000000001" customHeight="1"/>
  <cols>
    <col min="1" max="1" width="34.109375" bestFit="1" customWidth="1"/>
    <col min="3" max="3" width="8.44140625" bestFit="1" customWidth="1"/>
    <col min="5" max="5" width="8.44140625" bestFit="1" customWidth="1"/>
  </cols>
  <sheetData>
    <row r="1" spans="1:6" ht="20.100000000000001" customHeight="1">
      <c r="A1" s="14" t="s">
        <v>16</v>
      </c>
      <c r="B1" s="667" t="s">
        <v>218</v>
      </c>
      <c r="C1" s="667"/>
      <c r="D1" s="667"/>
      <c r="E1" s="667"/>
      <c r="F1" s="667"/>
    </row>
    <row r="2" spans="1:6" ht="20.100000000000001" customHeight="1">
      <c r="A2" s="14" t="s">
        <v>17</v>
      </c>
      <c r="B2" s="16" t="s">
        <v>219</v>
      </c>
      <c r="C2" s="15"/>
      <c r="D2" s="14" t="s">
        <v>19</v>
      </c>
      <c r="E2" s="16" t="s">
        <v>222</v>
      </c>
      <c r="F2" s="15"/>
    </row>
    <row r="4" spans="1:6" ht="20.100000000000001" customHeight="1">
      <c r="A4" s="920" t="s">
        <v>834</v>
      </c>
      <c r="B4" s="920"/>
      <c r="C4" s="920"/>
      <c r="D4" s="920"/>
      <c r="E4" s="920"/>
    </row>
    <row r="5" spans="1:6" ht="18" customHeight="1" thickBot="1">
      <c r="A5" s="140" t="s">
        <v>220</v>
      </c>
    </row>
    <row r="6" spans="1:6" ht="24.6" customHeight="1">
      <c r="A6" s="930" t="s">
        <v>809</v>
      </c>
      <c r="B6" s="932" t="s">
        <v>835</v>
      </c>
      <c r="C6" s="932"/>
      <c r="D6" s="932" t="s">
        <v>836</v>
      </c>
      <c r="E6" s="933"/>
    </row>
    <row r="7" spans="1:6" ht="28.2" customHeight="1">
      <c r="A7" s="931"/>
      <c r="B7" s="658" t="s">
        <v>837</v>
      </c>
      <c r="C7" s="658" t="s">
        <v>662</v>
      </c>
      <c r="D7" s="658" t="s">
        <v>837</v>
      </c>
      <c r="E7" s="659" t="s">
        <v>662</v>
      </c>
    </row>
    <row r="8" spans="1:6" ht="20.100000000000001" customHeight="1">
      <c r="A8" s="142" t="s">
        <v>821</v>
      </c>
      <c r="B8" s="658"/>
      <c r="C8" s="658"/>
      <c r="D8" s="658"/>
      <c r="E8" s="659"/>
    </row>
    <row r="9" spans="1:6" ht="20.100000000000001" customHeight="1">
      <c r="A9" s="142" t="s">
        <v>822</v>
      </c>
      <c r="B9" s="658"/>
      <c r="C9" s="658"/>
      <c r="D9" s="658"/>
      <c r="E9" s="659"/>
    </row>
    <row r="10" spans="1:6" ht="20.100000000000001" customHeight="1">
      <c r="A10" s="142" t="s">
        <v>823</v>
      </c>
      <c r="B10" s="658"/>
      <c r="C10" s="658"/>
      <c r="D10" s="658"/>
      <c r="E10" s="659"/>
    </row>
    <row r="11" spans="1:6" ht="20.100000000000001" customHeight="1">
      <c r="A11" s="142" t="s">
        <v>824</v>
      </c>
      <c r="B11" s="658"/>
      <c r="C11" s="658"/>
      <c r="D11" s="658"/>
      <c r="E11" s="659"/>
    </row>
    <row r="12" spans="1:6" ht="20.100000000000001" customHeight="1">
      <c r="A12" s="142" t="s">
        <v>825</v>
      </c>
      <c r="B12" s="658"/>
      <c r="C12" s="658"/>
      <c r="D12" s="658"/>
      <c r="E12" s="659"/>
    </row>
    <row r="13" spans="1:6" ht="20.100000000000001" customHeight="1">
      <c r="A13" s="142" t="s">
        <v>826</v>
      </c>
      <c r="B13" s="658"/>
      <c r="C13" s="658"/>
      <c r="D13" s="658"/>
      <c r="E13" s="659"/>
    </row>
    <row r="14" spans="1:6" ht="20.100000000000001" customHeight="1">
      <c r="A14" s="142" t="s">
        <v>838</v>
      </c>
      <c r="B14" s="658">
        <v>0</v>
      </c>
      <c r="C14" s="658">
        <v>0</v>
      </c>
      <c r="D14" s="658">
        <v>0</v>
      </c>
      <c r="E14" s="659">
        <v>0</v>
      </c>
    </row>
    <row r="15" spans="1:6" ht="20.100000000000001" customHeight="1">
      <c r="A15" s="142" t="s">
        <v>825</v>
      </c>
      <c r="B15" s="658"/>
      <c r="C15" s="658"/>
      <c r="D15" s="658"/>
      <c r="E15" s="659"/>
    </row>
    <row r="16" spans="1:6" ht="20.100000000000001" customHeight="1">
      <c r="A16" s="142" t="s">
        <v>825</v>
      </c>
      <c r="B16" s="658"/>
      <c r="C16" s="658"/>
      <c r="D16" s="658"/>
      <c r="E16" s="659"/>
    </row>
    <row r="17" spans="1:5" ht="20.100000000000001" customHeight="1">
      <c r="A17" s="142" t="s">
        <v>839</v>
      </c>
      <c r="B17" s="658">
        <v>0</v>
      </c>
      <c r="C17" s="658">
        <v>0</v>
      </c>
      <c r="D17" s="658">
        <v>0</v>
      </c>
      <c r="E17" s="659">
        <v>0</v>
      </c>
    </row>
    <row r="18" spans="1:5" ht="20.100000000000001" customHeight="1">
      <c r="A18" s="142" t="s">
        <v>825</v>
      </c>
      <c r="B18" s="658"/>
      <c r="C18" s="658"/>
      <c r="D18" s="658"/>
      <c r="E18" s="659"/>
    </row>
    <row r="19" spans="1:5" ht="20.100000000000001" customHeight="1">
      <c r="A19" s="142" t="s">
        <v>825</v>
      </c>
      <c r="B19" s="658"/>
      <c r="C19" s="658"/>
      <c r="D19" s="658"/>
      <c r="E19" s="659"/>
    </row>
    <row r="20" spans="1:5" ht="20.100000000000001" customHeight="1" thickBot="1">
      <c r="A20" s="143" t="s">
        <v>840</v>
      </c>
      <c r="B20" s="660">
        <v>0</v>
      </c>
      <c r="C20" s="660">
        <v>0</v>
      </c>
      <c r="D20" s="660">
        <v>0</v>
      </c>
      <c r="E20" s="661">
        <v>0</v>
      </c>
    </row>
    <row r="21" spans="1:5" ht="20.100000000000001" customHeight="1" thickBot="1">
      <c r="A21" s="144" t="s">
        <v>841</v>
      </c>
      <c r="B21" s="662">
        <v>0</v>
      </c>
      <c r="C21" s="662">
        <v>0</v>
      </c>
      <c r="D21" s="662">
        <v>0</v>
      </c>
      <c r="E21" s="663">
        <v>0</v>
      </c>
    </row>
    <row r="22" spans="1:5" ht="20.100000000000001" customHeight="1" thickBot="1">
      <c r="A22" s="144" t="s">
        <v>842</v>
      </c>
      <c r="B22" s="662"/>
      <c r="C22" s="662"/>
      <c r="D22" s="662"/>
      <c r="E22" s="663"/>
    </row>
    <row r="23" spans="1:5" ht="20.100000000000001" customHeight="1" thickBot="1">
      <c r="A23" s="664" t="s">
        <v>223</v>
      </c>
      <c r="B23" s="665">
        <v>0</v>
      </c>
      <c r="C23" s="665">
        <v>0</v>
      </c>
      <c r="D23" s="665">
        <v>0</v>
      </c>
      <c r="E23" s="666">
        <v>0</v>
      </c>
    </row>
  </sheetData>
  <mergeCells count="5">
    <mergeCell ref="B1:F1"/>
    <mergeCell ref="A4:E4"/>
    <mergeCell ref="A6:A7"/>
    <mergeCell ref="B6:C6"/>
    <mergeCell ref="D6: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opLeftCell="A7" workbookViewId="0">
      <selection activeCell="B37" sqref="B37:L37"/>
    </sheetView>
  </sheetViews>
  <sheetFormatPr baseColWidth="10" defaultColWidth="10.88671875" defaultRowHeight="8.4"/>
  <cols>
    <col min="1" max="1" width="23.5546875" style="69" customWidth="1"/>
    <col min="2" max="2" width="11.109375" style="69" customWidth="1"/>
    <col min="3" max="3" width="13.44140625" style="69" customWidth="1"/>
    <col min="4" max="11" width="11.109375" style="69" customWidth="1"/>
    <col min="12" max="12" width="13" style="318" customWidth="1"/>
    <col min="13" max="256" width="10.88671875" style="69"/>
    <col min="257" max="257" width="23.5546875" style="69" customWidth="1"/>
    <col min="258" max="258" width="11.109375" style="69" customWidth="1"/>
    <col min="259" max="259" width="13.44140625" style="69" customWidth="1"/>
    <col min="260" max="267" width="11.109375" style="69" customWidth="1"/>
    <col min="268" max="268" width="13" style="69" customWidth="1"/>
    <col min="269" max="512" width="10.88671875" style="69"/>
    <col min="513" max="513" width="23.5546875" style="69" customWidth="1"/>
    <col min="514" max="514" width="11.109375" style="69" customWidth="1"/>
    <col min="515" max="515" width="13.44140625" style="69" customWidth="1"/>
    <col min="516" max="523" width="11.109375" style="69" customWidth="1"/>
    <col min="524" max="524" width="13" style="69" customWidth="1"/>
    <col min="525" max="768" width="10.88671875" style="69"/>
    <col min="769" max="769" width="23.5546875" style="69" customWidth="1"/>
    <col min="770" max="770" width="11.109375" style="69" customWidth="1"/>
    <col min="771" max="771" width="13.44140625" style="69" customWidth="1"/>
    <col min="772" max="779" width="11.109375" style="69" customWidth="1"/>
    <col min="780" max="780" width="13" style="69" customWidth="1"/>
    <col min="781" max="1024" width="10.88671875" style="69"/>
    <col min="1025" max="1025" width="23.5546875" style="69" customWidth="1"/>
    <col min="1026" max="1026" width="11.109375" style="69" customWidth="1"/>
    <col min="1027" max="1027" width="13.44140625" style="69" customWidth="1"/>
    <col min="1028" max="1035" width="11.109375" style="69" customWidth="1"/>
    <col min="1036" max="1036" width="13" style="69" customWidth="1"/>
    <col min="1037" max="1280" width="10.88671875" style="69"/>
    <col min="1281" max="1281" width="23.5546875" style="69" customWidth="1"/>
    <col min="1282" max="1282" width="11.109375" style="69" customWidth="1"/>
    <col min="1283" max="1283" width="13.44140625" style="69" customWidth="1"/>
    <col min="1284" max="1291" width="11.109375" style="69" customWidth="1"/>
    <col min="1292" max="1292" width="13" style="69" customWidth="1"/>
    <col min="1293" max="1536" width="10.88671875" style="69"/>
    <col min="1537" max="1537" width="23.5546875" style="69" customWidth="1"/>
    <col min="1538" max="1538" width="11.109375" style="69" customWidth="1"/>
    <col min="1539" max="1539" width="13.44140625" style="69" customWidth="1"/>
    <col min="1540" max="1547" width="11.109375" style="69" customWidth="1"/>
    <col min="1548" max="1548" width="13" style="69" customWidth="1"/>
    <col min="1549" max="1792" width="10.88671875" style="69"/>
    <col min="1793" max="1793" width="23.5546875" style="69" customWidth="1"/>
    <col min="1794" max="1794" width="11.109375" style="69" customWidth="1"/>
    <col min="1795" max="1795" width="13.44140625" style="69" customWidth="1"/>
    <col min="1796" max="1803" width="11.109375" style="69" customWidth="1"/>
    <col min="1804" max="1804" width="13" style="69" customWidth="1"/>
    <col min="1805" max="2048" width="10.88671875" style="69"/>
    <col min="2049" max="2049" width="23.5546875" style="69" customWidth="1"/>
    <col min="2050" max="2050" width="11.109375" style="69" customWidth="1"/>
    <col min="2051" max="2051" width="13.44140625" style="69" customWidth="1"/>
    <col min="2052" max="2059" width="11.109375" style="69" customWidth="1"/>
    <col min="2060" max="2060" width="13" style="69" customWidth="1"/>
    <col min="2061" max="2304" width="10.88671875" style="69"/>
    <col min="2305" max="2305" width="23.5546875" style="69" customWidth="1"/>
    <col min="2306" max="2306" width="11.109375" style="69" customWidth="1"/>
    <col min="2307" max="2307" width="13.44140625" style="69" customWidth="1"/>
    <col min="2308" max="2315" width="11.109375" style="69" customWidth="1"/>
    <col min="2316" max="2316" width="13" style="69" customWidth="1"/>
    <col min="2317" max="2560" width="10.88671875" style="69"/>
    <col min="2561" max="2561" width="23.5546875" style="69" customWidth="1"/>
    <col min="2562" max="2562" width="11.109375" style="69" customWidth="1"/>
    <col min="2563" max="2563" width="13.44140625" style="69" customWidth="1"/>
    <col min="2564" max="2571" width="11.109375" style="69" customWidth="1"/>
    <col min="2572" max="2572" width="13" style="69" customWidth="1"/>
    <col min="2573" max="2816" width="10.88671875" style="69"/>
    <col min="2817" max="2817" width="23.5546875" style="69" customWidth="1"/>
    <col min="2818" max="2818" width="11.109375" style="69" customWidth="1"/>
    <col min="2819" max="2819" width="13.44140625" style="69" customWidth="1"/>
    <col min="2820" max="2827" width="11.109375" style="69" customWidth="1"/>
    <col min="2828" max="2828" width="13" style="69" customWidth="1"/>
    <col min="2829" max="3072" width="10.88671875" style="69"/>
    <col min="3073" max="3073" width="23.5546875" style="69" customWidth="1"/>
    <col min="3074" max="3074" width="11.109375" style="69" customWidth="1"/>
    <col min="3075" max="3075" width="13.44140625" style="69" customWidth="1"/>
    <col min="3076" max="3083" width="11.109375" style="69" customWidth="1"/>
    <col min="3084" max="3084" width="13" style="69" customWidth="1"/>
    <col min="3085" max="3328" width="10.88671875" style="69"/>
    <col min="3329" max="3329" width="23.5546875" style="69" customWidth="1"/>
    <col min="3330" max="3330" width="11.109375" style="69" customWidth="1"/>
    <col min="3331" max="3331" width="13.44140625" style="69" customWidth="1"/>
    <col min="3332" max="3339" width="11.109375" style="69" customWidth="1"/>
    <col min="3340" max="3340" width="13" style="69" customWidth="1"/>
    <col min="3341" max="3584" width="10.88671875" style="69"/>
    <col min="3585" max="3585" width="23.5546875" style="69" customWidth="1"/>
    <col min="3586" max="3586" width="11.109375" style="69" customWidth="1"/>
    <col min="3587" max="3587" width="13.44140625" style="69" customWidth="1"/>
    <col min="3588" max="3595" width="11.109375" style="69" customWidth="1"/>
    <col min="3596" max="3596" width="13" style="69" customWidth="1"/>
    <col min="3597" max="3840" width="10.88671875" style="69"/>
    <col min="3841" max="3841" width="23.5546875" style="69" customWidth="1"/>
    <col min="3842" max="3842" width="11.109375" style="69" customWidth="1"/>
    <col min="3843" max="3843" width="13.44140625" style="69" customWidth="1"/>
    <col min="3844" max="3851" width="11.109375" style="69" customWidth="1"/>
    <col min="3852" max="3852" width="13" style="69" customWidth="1"/>
    <col min="3853" max="4096" width="10.88671875" style="69"/>
    <col min="4097" max="4097" width="23.5546875" style="69" customWidth="1"/>
    <col min="4098" max="4098" width="11.109375" style="69" customWidth="1"/>
    <col min="4099" max="4099" width="13.44140625" style="69" customWidth="1"/>
    <col min="4100" max="4107" width="11.109375" style="69" customWidth="1"/>
    <col min="4108" max="4108" width="13" style="69" customWidth="1"/>
    <col min="4109" max="4352" width="10.88671875" style="69"/>
    <col min="4353" max="4353" width="23.5546875" style="69" customWidth="1"/>
    <col min="4354" max="4354" width="11.109375" style="69" customWidth="1"/>
    <col min="4355" max="4355" width="13.44140625" style="69" customWidth="1"/>
    <col min="4356" max="4363" width="11.109375" style="69" customWidth="1"/>
    <col min="4364" max="4364" width="13" style="69" customWidth="1"/>
    <col min="4365" max="4608" width="10.88671875" style="69"/>
    <col min="4609" max="4609" width="23.5546875" style="69" customWidth="1"/>
    <col min="4610" max="4610" width="11.109375" style="69" customWidth="1"/>
    <col min="4611" max="4611" width="13.44140625" style="69" customWidth="1"/>
    <col min="4612" max="4619" width="11.109375" style="69" customWidth="1"/>
    <col min="4620" max="4620" width="13" style="69" customWidth="1"/>
    <col min="4621" max="4864" width="10.88671875" style="69"/>
    <col min="4865" max="4865" width="23.5546875" style="69" customWidth="1"/>
    <col min="4866" max="4866" width="11.109375" style="69" customWidth="1"/>
    <col min="4867" max="4867" width="13.44140625" style="69" customWidth="1"/>
    <col min="4868" max="4875" width="11.109375" style="69" customWidth="1"/>
    <col min="4876" max="4876" width="13" style="69" customWidth="1"/>
    <col min="4877" max="5120" width="10.88671875" style="69"/>
    <col min="5121" max="5121" width="23.5546875" style="69" customWidth="1"/>
    <col min="5122" max="5122" width="11.109375" style="69" customWidth="1"/>
    <col min="5123" max="5123" width="13.44140625" style="69" customWidth="1"/>
    <col min="5124" max="5131" width="11.109375" style="69" customWidth="1"/>
    <col min="5132" max="5132" width="13" style="69" customWidth="1"/>
    <col min="5133" max="5376" width="10.88671875" style="69"/>
    <col min="5377" max="5377" width="23.5546875" style="69" customWidth="1"/>
    <col min="5378" max="5378" width="11.109375" style="69" customWidth="1"/>
    <col min="5379" max="5379" width="13.44140625" style="69" customWidth="1"/>
    <col min="5380" max="5387" width="11.109375" style="69" customWidth="1"/>
    <col min="5388" max="5388" width="13" style="69" customWidth="1"/>
    <col min="5389" max="5632" width="10.88671875" style="69"/>
    <col min="5633" max="5633" width="23.5546875" style="69" customWidth="1"/>
    <col min="5634" max="5634" width="11.109375" style="69" customWidth="1"/>
    <col min="5635" max="5635" width="13.44140625" style="69" customWidth="1"/>
    <col min="5636" max="5643" width="11.109375" style="69" customWidth="1"/>
    <col min="5644" max="5644" width="13" style="69" customWidth="1"/>
    <col min="5645" max="5888" width="10.88671875" style="69"/>
    <col min="5889" max="5889" width="23.5546875" style="69" customWidth="1"/>
    <col min="5890" max="5890" width="11.109375" style="69" customWidth="1"/>
    <col min="5891" max="5891" width="13.44140625" style="69" customWidth="1"/>
    <col min="5892" max="5899" width="11.109375" style="69" customWidth="1"/>
    <col min="5900" max="5900" width="13" style="69" customWidth="1"/>
    <col min="5901" max="6144" width="10.88671875" style="69"/>
    <col min="6145" max="6145" width="23.5546875" style="69" customWidth="1"/>
    <col min="6146" max="6146" width="11.109375" style="69" customWidth="1"/>
    <col min="6147" max="6147" width="13.44140625" style="69" customWidth="1"/>
    <col min="6148" max="6155" width="11.109375" style="69" customWidth="1"/>
    <col min="6156" max="6156" width="13" style="69" customWidth="1"/>
    <col min="6157" max="6400" width="10.88671875" style="69"/>
    <col min="6401" max="6401" width="23.5546875" style="69" customWidth="1"/>
    <col min="6402" max="6402" width="11.109375" style="69" customWidth="1"/>
    <col min="6403" max="6403" width="13.44140625" style="69" customWidth="1"/>
    <col min="6404" max="6411" width="11.109375" style="69" customWidth="1"/>
    <col min="6412" max="6412" width="13" style="69" customWidth="1"/>
    <col min="6413" max="6656" width="10.88671875" style="69"/>
    <col min="6657" max="6657" width="23.5546875" style="69" customWidth="1"/>
    <col min="6658" max="6658" width="11.109375" style="69" customWidth="1"/>
    <col min="6659" max="6659" width="13.44140625" style="69" customWidth="1"/>
    <col min="6660" max="6667" width="11.109375" style="69" customWidth="1"/>
    <col min="6668" max="6668" width="13" style="69" customWidth="1"/>
    <col min="6669" max="6912" width="10.88671875" style="69"/>
    <col min="6913" max="6913" width="23.5546875" style="69" customWidth="1"/>
    <col min="6914" max="6914" width="11.109375" style="69" customWidth="1"/>
    <col min="6915" max="6915" width="13.44140625" style="69" customWidth="1"/>
    <col min="6916" max="6923" width="11.109375" style="69" customWidth="1"/>
    <col min="6924" max="6924" width="13" style="69" customWidth="1"/>
    <col min="6925" max="7168" width="10.88671875" style="69"/>
    <col min="7169" max="7169" width="23.5546875" style="69" customWidth="1"/>
    <col min="7170" max="7170" width="11.109375" style="69" customWidth="1"/>
    <col min="7171" max="7171" width="13.44140625" style="69" customWidth="1"/>
    <col min="7172" max="7179" width="11.109375" style="69" customWidth="1"/>
    <col min="7180" max="7180" width="13" style="69" customWidth="1"/>
    <col min="7181" max="7424" width="10.88671875" style="69"/>
    <col min="7425" max="7425" width="23.5546875" style="69" customWidth="1"/>
    <col min="7426" max="7426" width="11.109375" style="69" customWidth="1"/>
    <col min="7427" max="7427" width="13.44140625" style="69" customWidth="1"/>
    <col min="7428" max="7435" width="11.109375" style="69" customWidth="1"/>
    <col min="7436" max="7436" width="13" style="69" customWidth="1"/>
    <col min="7437" max="7680" width="10.88671875" style="69"/>
    <col min="7681" max="7681" width="23.5546875" style="69" customWidth="1"/>
    <col min="7682" max="7682" width="11.109375" style="69" customWidth="1"/>
    <col min="7683" max="7683" width="13.44140625" style="69" customWidth="1"/>
    <col min="7684" max="7691" width="11.109375" style="69" customWidth="1"/>
    <col min="7692" max="7692" width="13" style="69" customWidth="1"/>
    <col min="7693" max="7936" width="10.88671875" style="69"/>
    <col min="7937" max="7937" width="23.5546875" style="69" customWidth="1"/>
    <col min="7938" max="7938" width="11.109375" style="69" customWidth="1"/>
    <col min="7939" max="7939" width="13.44140625" style="69" customWidth="1"/>
    <col min="7940" max="7947" width="11.109375" style="69" customWidth="1"/>
    <col min="7948" max="7948" width="13" style="69" customWidth="1"/>
    <col min="7949" max="8192" width="10.88671875" style="69"/>
    <col min="8193" max="8193" width="23.5546875" style="69" customWidth="1"/>
    <col min="8194" max="8194" width="11.109375" style="69" customWidth="1"/>
    <col min="8195" max="8195" width="13.44140625" style="69" customWidth="1"/>
    <col min="8196" max="8203" width="11.109375" style="69" customWidth="1"/>
    <col min="8204" max="8204" width="13" style="69" customWidth="1"/>
    <col min="8205" max="8448" width="10.88671875" style="69"/>
    <col min="8449" max="8449" width="23.5546875" style="69" customWidth="1"/>
    <col min="8450" max="8450" width="11.109375" style="69" customWidth="1"/>
    <col min="8451" max="8451" width="13.44140625" style="69" customWidth="1"/>
    <col min="8452" max="8459" width="11.109375" style="69" customWidth="1"/>
    <col min="8460" max="8460" width="13" style="69" customWidth="1"/>
    <col min="8461" max="8704" width="10.88671875" style="69"/>
    <col min="8705" max="8705" width="23.5546875" style="69" customWidth="1"/>
    <col min="8706" max="8706" width="11.109375" style="69" customWidth="1"/>
    <col min="8707" max="8707" width="13.44140625" style="69" customWidth="1"/>
    <col min="8708" max="8715" width="11.109375" style="69" customWidth="1"/>
    <col min="8716" max="8716" width="13" style="69" customWidth="1"/>
    <col min="8717" max="8960" width="10.88671875" style="69"/>
    <col min="8961" max="8961" width="23.5546875" style="69" customWidth="1"/>
    <col min="8962" max="8962" width="11.109375" style="69" customWidth="1"/>
    <col min="8963" max="8963" width="13.44140625" style="69" customWidth="1"/>
    <col min="8964" max="8971" width="11.109375" style="69" customWidth="1"/>
    <col min="8972" max="8972" width="13" style="69" customWidth="1"/>
    <col min="8973" max="9216" width="10.88671875" style="69"/>
    <col min="9217" max="9217" width="23.5546875" style="69" customWidth="1"/>
    <col min="9218" max="9218" width="11.109375" style="69" customWidth="1"/>
    <col min="9219" max="9219" width="13.44140625" style="69" customWidth="1"/>
    <col min="9220" max="9227" width="11.109375" style="69" customWidth="1"/>
    <col min="9228" max="9228" width="13" style="69" customWidth="1"/>
    <col min="9229" max="9472" width="10.88671875" style="69"/>
    <col min="9473" max="9473" width="23.5546875" style="69" customWidth="1"/>
    <col min="9474" max="9474" width="11.109375" style="69" customWidth="1"/>
    <col min="9475" max="9475" width="13.44140625" style="69" customWidth="1"/>
    <col min="9476" max="9483" width="11.109375" style="69" customWidth="1"/>
    <col min="9484" max="9484" width="13" style="69" customWidth="1"/>
    <col min="9485" max="9728" width="10.88671875" style="69"/>
    <col min="9729" max="9729" width="23.5546875" style="69" customWidth="1"/>
    <col min="9730" max="9730" width="11.109375" style="69" customWidth="1"/>
    <col min="9731" max="9731" width="13.44140625" style="69" customWidth="1"/>
    <col min="9732" max="9739" width="11.109375" style="69" customWidth="1"/>
    <col min="9740" max="9740" width="13" style="69" customWidth="1"/>
    <col min="9741" max="9984" width="10.88671875" style="69"/>
    <col min="9985" max="9985" width="23.5546875" style="69" customWidth="1"/>
    <col min="9986" max="9986" width="11.109375" style="69" customWidth="1"/>
    <col min="9987" max="9987" width="13.44140625" style="69" customWidth="1"/>
    <col min="9988" max="9995" width="11.109375" style="69" customWidth="1"/>
    <col min="9996" max="9996" width="13" style="69" customWidth="1"/>
    <col min="9997" max="10240" width="10.88671875" style="69"/>
    <col min="10241" max="10241" width="23.5546875" style="69" customWidth="1"/>
    <col min="10242" max="10242" width="11.109375" style="69" customWidth="1"/>
    <col min="10243" max="10243" width="13.44140625" style="69" customWidth="1"/>
    <col min="10244" max="10251" width="11.109375" style="69" customWidth="1"/>
    <col min="10252" max="10252" width="13" style="69" customWidth="1"/>
    <col min="10253" max="10496" width="10.88671875" style="69"/>
    <col min="10497" max="10497" width="23.5546875" style="69" customWidth="1"/>
    <col min="10498" max="10498" width="11.109375" style="69" customWidth="1"/>
    <col min="10499" max="10499" width="13.44140625" style="69" customWidth="1"/>
    <col min="10500" max="10507" width="11.109375" style="69" customWidth="1"/>
    <col min="10508" max="10508" width="13" style="69" customWidth="1"/>
    <col min="10509" max="10752" width="10.88671875" style="69"/>
    <col min="10753" max="10753" width="23.5546875" style="69" customWidth="1"/>
    <col min="10754" max="10754" width="11.109375" style="69" customWidth="1"/>
    <col min="10755" max="10755" width="13.44140625" style="69" customWidth="1"/>
    <col min="10756" max="10763" width="11.109375" style="69" customWidth="1"/>
    <col min="10764" max="10764" width="13" style="69" customWidth="1"/>
    <col min="10765" max="11008" width="10.88671875" style="69"/>
    <col min="11009" max="11009" width="23.5546875" style="69" customWidth="1"/>
    <col min="11010" max="11010" width="11.109375" style="69" customWidth="1"/>
    <col min="11011" max="11011" width="13.44140625" style="69" customWidth="1"/>
    <col min="11012" max="11019" width="11.109375" style="69" customWidth="1"/>
    <col min="11020" max="11020" width="13" style="69" customWidth="1"/>
    <col min="11021" max="11264" width="10.88671875" style="69"/>
    <col min="11265" max="11265" width="23.5546875" style="69" customWidth="1"/>
    <col min="11266" max="11266" width="11.109375" style="69" customWidth="1"/>
    <col min="11267" max="11267" width="13.44140625" style="69" customWidth="1"/>
    <col min="11268" max="11275" width="11.109375" style="69" customWidth="1"/>
    <col min="11276" max="11276" width="13" style="69" customWidth="1"/>
    <col min="11277" max="11520" width="10.88671875" style="69"/>
    <col min="11521" max="11521" width="23.5546875" style="69" customWidth="1"/>
    <col min="11522" max="11522" width="11.109375" style="69" customWidth="1"/>
    <col min="11523" max="11523" width="13.44140625" style="69" customWidth="1"/>
    <col min="11524" max="11531" width="11.109375" style="69" customWidth="1"/>
    <col min="11532" max="11532" width="13" style="69" customWidth="1"/>
    <col min="11533" max="11776" width="10.88671875" style="69"/>
    <col min="11777" max="11777" width="23.5546875" style="69" customWidth="1"/>
    <col min="11778" max="11778" width="11.109375" style="69" customWidth="1"/>
    <col min="11779" max="11779" width="13.44140625" style="69" customWidth="1"/>
    <col min="11780" max="11787" width="11.109375" style="69" customWidth="1"/>
    <col min="11788" max="11788" width="13" style="69" customWidth="1"/>
    <col min="11789" max="12032" width="10.88671875" style="69"/>
    <col min="12033" max="12033" width="23.5546875" style="69" customWidth="1"/>
    <col min="12034" max="12034" width="11.109375" style="69" customWidth="1"/>
    <col min="12035" max="12035" width="13.44140625" style="69" customWidth="1"/>
    <col min="12036" max="12043" width="11.109375" style="69" customWidth="1"/>
    <col min="12044" max="12044" width="13" style="69" customWidth="1"/>
    <col min="12045" max="12288" width="10.88671875" style="69"/>
    <col min="12289" max="12289" width="23.5546875" style="69" customWidth="1"/>
    <col min="12290" max="12290" width="11.109375" style="69" customWidth="1"/>
    <col min="12291" max="12291" width="13.44140625" style="69" customWidth="1"/>
    <col min="12292" max="12299" width="11.109375" style="69" customWidth="1"/>
    <col min="12300" max="12300" width="13" style="69" customWidth="1"/>
    <col min="12301" max="12544" width="10.88671875" style="69"/>
    <col min="12545" max="12545" width="23.5546875" style="69" customWidth="1"/>
    <col min="12546" max="12546" width="11.109375" style="69" customWidth="1"/>
    <col min="12547" max="12547" width="13.44140625" style="69" customWidth="1"/>
    <col min="12548" max="12555" width="11.109375" style="69" customWidth="1"/>
    <col min="12556" max="12556" width="13" style="69" customWidth="1"/>
    <col min="12557" max="12800" width="10.88671875" style="69"/>
    <col min="12801" max="12801" width="23.5546875" style="69" customWidth="1"/>
    <col min="12802" max="12802" width="11.109375" style="69" customWidth="1"/>
    <col min="12803" max="12803" width="13.44140625" style="69" customWidth="1"/>
    <col min="12804" max="12811" width="11.109375" style="69" customWidth="1"/>
    <col min="12812" max="12812" width="13" style="69" customWidth="1"/>
    <col min="12813" max="13056" width="10.88671875" style="69"/>
    <col min="13057" max="13057" width="23.5546875" style="69" customWidth="1"/>
    <col min="13058" max="13058" width="11.109375" style="69" customWidth="1"/>
    <col min="13059" max="13059" width="13.44140625" style="69" customWidth="1"/>
    <col min="13060" max="13067" width="11.109375" style="69" customWidth="1"/>
    <col min="13068" max="13068" width="13" style="69" customWidth="1"/>
    <col min="13069" max="13312" width="10.88671875" style="69"/>
    <col min="13313" max="13313" width="23.5546875" style="69" customWidth="1"/>
    <col min="13314" max="13314" width="11.109375" style="69" customWidth="1"/>
    <col min="13315" max="13315" width="13.44140625" style="69" customWidth="1"/>
    <col min="13316" max="13323" width="11.109375" style="69" customWidth="1"/>
    <col min="13324" max="13324" width="13" style="69" customWidth="1"/>
    <col min="13325" max="13568" width="10.88671875" style="69"/>
    <col min="13569" max="13569" width="23.5546875" style="69" customWidth="1"/>
    <col min="13570" max="13570" width="11.109375" style="69" customWidth="1"/>
    <col min="13571" max="13571" width="13.44140625" style="69" customWidth="1"/>
    <col min="13572" max="13579" width="11.109375" style="69" customWidth="1"/>
    <col min="13580" max="13580" width="13" style="69" customWidth="1"/>
    <col min="13581" max="13824" width="10.88671875" style="69"/>
    <col min="13825" max="13825" width="23.5546875" style="69" customWidth="1"/>
    <col min="13826" max="13826" width="11.109375" style="69" customWidth="1"/>
    <col min="13827" max="13827" width="13.44140625" style="69" customWidth="1"/>
    <col min="13828" max="13835" width="11.109375" style="69" customWidth="1"/>
    <col min="13836" max="13836" width="13" style="69" customWidth="1"/>
    <col min="13837" max="14080" width="10.88671875" style="69"/>
    <col min="14081" max="14081" width="23.5546875" style="69" customWidth="1"/>
    <col min="14082" max="14082" width="11.109375" style="69" customWidth="1"/>
    <col min="14083" max="14083" width="13.44140625" style="69" customWidth="1"/>
    <col min="14084" max="14091" width="11.109375" style="69" customWidth="1"/>
    <col min="14092" max="14092" width="13" style="69" customWidth="1"/>
    <col min="14093" max="14336" width="10.88671875" style="69"/>
    <col min="14337" max="14337" width="23.5546875" style="69" customWidth="1"/>
    <col min="14338" max="14338" width="11.109375" style="69" customWidth="1"/>
    <col min="14339" max="14339" width="13.44140625" style="69" customWidth="1"/>
    <col min="14340" max="14347" width="11.109375" style="69" customWidth="1"/>
    <col min="14348" max="14348" width="13" style="69" customWidth="1"/>
    <col min="14349" max="14592" width="10.88671875" style="69"/>
    <col min="14593" max="14593" width="23.5546875" style="69" customWidth="1"/>
    <col min="14594" max="14594" width="11.109375" style="69" customWidth="1"/>
    <col min="14595" max="14595" width="13.44140625" style="69" customWidth="1"/>
    <col min="14596" max="14603" width="11.109375" style="69" customWidth="1"/>
    <col min="14604" max="14604" width="13" style="69" customWidth="1"/>
    <col min="14605" max="14848" width="10.88671875" style="69"/>
    <col min="14849" max="14849" width="23.5546875" style="69" customWidth="1"/>
    <col min="14850" max="14850" width="11.109375" style="69" customWidth="1"/>
    <col min="14851" max="14851" width="13.44140625" style="69" customWidth="1"/>
    <col min="14852" max="14859" width="11.109375" style="69" customWidth="1"/>
    <col min="14860" max="14860" width="13" style="69" customWidth="1"/>
    <col min="14861" max="15104" width="10.88671875" style="69"/>
    <col min="15105" max="15105" width="23.5546875" style="69" customWidth="1"/>
    <col min="15106" max="15106" width="11.109375" style="69" customWidth="1"/>
    <col min="15107" max="15107" width="13.44140625" style="69" customWidth="1"/>
    <col min="15108" max="15115" width="11.109375" style="69" customWidth="1"/>
    <col min="15116" max="15116" width="13" style="69" customWidth="1"/>
    <col min="15117" max="15360" width="10.88671875" style="69"/>
    <col min="15361" max="15361" width="23.5546875" style="69" customWidth="1"/>
    <col min="15362" max="15362" width="11.109375" style="69" customWidth="1"/>
    <col min="15363" max="15363" width="13.44140625" style="69" customWidth="1"/>
    <col min="15364" max="15371" width="11.109375" style="69" customWidth="1"/>
    <col min="15372" max="15372" width="13" style="69" customWidth="1"/>
    <col min="15373" max="15616" width="10.88671875" style="69"/>
    <col min="15617" max="15617" width="23.5546875" style="69" customWidth="1"/>
    <col min="15618" max="15618" width="11.109375" style="69" customWidth="1"/>
    <col min="15619" max="15619" width="13.44140625" style="69" customWidth="1"/>
    <col min="15620" max="15627" width="11.109375" style="69" customWidth="1"/>
    <col min="15628" max="15628" width="13" style="69" customWidth="1"/>
    <col min="15629" max="15872" width="10.88671875" style="69"/>
    <col min="15873" max="15873" width="23.5546875" style="69" customWidth="1"/>
    <col min="15874" max="15874" width="11.109375" style="69" customWidth="1"/>
    <col min="15875" max="15875" width="13.44140625" style="69" customWidth="1"/>
    <col min="15876" max="15883" width="11.109375" style="69" customWidth="1"/>
    <col min="15884" max="15884" width="13" style="69" customWidth="1"/>
    <col min="15885" max="16128" width="10.88671875" style="69"/>
    <col min="16129" max="16129" width="23.5546875" style="69" customWidth="1"/>
    <col min="16130" max="16130" width="11.109375" style="69" customWidth="1"/>
    <col min="16131" max="16131" width="13.44140625" style="69" customWidth="1"/>
    <col min="16132" max="16139" width="11.109375" style="69" customWidth="1"/>
    <col min="16140" max="16140" width="13" style="69" customWidth="1"/>
    <col min="16141" max="16384" width="10.88671875" style="69"/>
  </cols>
  <sheetData>
    <row r="1" spans="1:12" s="74" customFormat="1" ht="24" customHeight="1">
      <c r="A1" s="314" t="s">
        <v>127</v>
      </c>
      <c r="B1" s="682" t="s">
        <v>422</v>
      </c>
      <c r="C1" s="682"/>
      <c r="D1" s="682"/>
      <c r="E1" s="682"/>
      <c r="F1" s="682"/>
      <c r="G1" s="682"/>
      <c r="H1" s="682"/>
      <c r="I1" s="682"/>
      <c r="J1" s="682"/>
      <c r="K1" s="682"/>
      <c r="L1" s="682"/>
    </row>
    <row r="2" spans="1:12" s="74" customFormat="1" ht="16.05" customHeight="1">
      <c r="A2" s="314" t="s">
        <v>423</v>
      </c>
      <c r="B2" s="315" t="s">
        <v>424</v>
      </c>
      <c r="D2" s="316" t="s">
        <v>128</v>
      </c>
      <c r="E2" s="315" t="s">
        <v>425</v>
      </c>
    </row>
    <row r="3" spans="1:12" ht="24" customHeight="1" thickBot="1">
      <c r="A3" s="317" t="s">
        <v>426</v>
      </c>
    </row>
    <row r="4" spans="1:12" ht="27" customHeight="1" thickTop="1">
      <c r="A4" s="683" t="s">
        <v>132</v>
      </c>
      <c r="B4" s="684"/>
      <c r="C4" s="684"/>
      <c r="D4" s="684"/>
      <c r="E4" s="684"/>
      <c r="F4" s="684"/>
      <c r="G4" s="684"/>
      <c r="H4" s="684"/>
      <c r="I4" s="684"/>
      <c r="J4" s="684"/>
      <c r="K4" s="684"/>
      <c r="L4" s="685"/>
    </row>
    <row r="5" spans="1:12" s="320" customFormat="1" ht="25.5" customHeight="1">
      <c r="A5" s="319"/>
      <c r="B5" s="686" t="s">
        <v>427</v>
      </c>
      <c r="C5" s="688" t="s">
        <v>428</v>
      </c>
      <c r="D5" s="689"/>
      <c r="E5" s="686" t="s">
        <v>429</v>
      </c>
      <c r="F5" s="686" t="s">
        <v>430</v>
      </c>
      <c r="G5" s="686" t="s">
        <v>431</v>
      </c>
      <c r="H5" s="686" t="s">
        <v>432</v>
      </c>
      <c r="I5" s="686" t="s">
        <v>433</v>
      </c>
      <c r="J5" s="686" t="s">
        <v>434</v>
      </c>
      <c r="K5" s="686" t="s">
        <v>435</v>
      </c>
      <c r="L5" s="690" t="s">
        <v>131</v>
      </c>
    </row>
    <row r="6" spans="1:12" s="320" customFormat="1" ht="14.1" customHeight="1">
      <c r="A6" s="321"/>
      <c r="B6" s="687"/>
      <c r="C6" s="322" t="s">
        <v>436</v>
      </c>
      <c r="D6" s="323" t="s">
        <v>437</v>
      </c>
      <c r="E6" s="687"/>
      <c r="F6" s="687"/>
      <c r="G6" s="687"/>
      <c r="H6" s="687"/>
      <c r="I6" s="687"/>
      <c r="J6" s="687"/>
      <c r="K6" s="687"/>
      <c r="L6" s="691"/>
    </row>
    <row r="7" spans="1:12" ht="14.1" customHeight="1">
      <c r="A7" s="324" t="s">
        <v>438</v>
      </c>
      <c r="B7" s="32">
        <v>0</v>
      </c>
      <c r="C7" s="32">
        <v>0</v>
      </c>
      <c r="D7" s="32">
        <v>0</v>
      </c>
      <c r="E7" s="32">
        <v>0</v>
      </c>
      <c r="F7" s="32">
        <v>0</v>
      </c>
      <c r="G7" s="32">
        <v>0</v>
      </c>
      <c r="H7" s="32">
        <v>0</v>
      </c>
      <c r="I7" s="32">
        <v>0</v>
      </c>
      <c r="J7" s="32">
        <v>0</v>
      </c>
      <c r="K7" s="32">
        <v>0</v>
      </c>
      <c r="L7" s="325">
        <f t="shared" ref="L7:L12" si="0">SUM(B7:K7)</f>
        <v>0</v>
      </c>
    </row>
    <row r="8" spans="1:12" ht="14.1" customHeight="1">
      <c r="A8" s="324" t="s">
        <v>439</v>
      </c>
      <c r="B8" s="32">
        <v>0</v>
      </c>
      <c r="C8" s="32">
        <v>0</v>
      </c>
      <c r="D8" s="32">
        <v>0</v>
      </c>
      <c r="E8" s="32">
        <v>0</v>
      </c>
      <c r="F8" s="32">
        <v>0</v>
      </c>
      <c r="G8" s="32">
        <v>0</v>
      </c>
      <c r="H8" s="32">
        <v>0</v>
      </c>
      <c r="I8" s="32">
        <v>0</v>
      </c>
      <c r="J8" s="32">
        <v>0</v>
      </c>
      <c r="K8" s="32">
        <v>0</v>
      </c>
      <c r="L8" s="325">
        <f t="shared" si="0"/>
        <v>0</v>
      </c>
    </row>
    <row r="9" spans="1:12" ht="14.1" customHeight="1">
      <c r="A9" s="324" t="s">
        <v>440</v>
      </c>
      <c r="B9" s="32">
        <v>0</v>
      </c>
      <c r="C9" s="32">
        <v>0</v>
      </c>
      <c r="D9" s="32">
        <v>0</v>
      </c>
      <c r="E9" s="32">
        <v>0</v>
      </c>
      <c r="F9" s="32">
        <v>0</v>
      </c>
      <c r="G9" s="32">
        <v>0</v>
      </c>
      <c r="H9" s="32">
        <v>0</v>
      </c>
      <c r="I9" s="32">
        <v>0</v>
      </c>
      <c r="J9" s="32">
        <v>0</v>
      </c>
      <c r="K9" s="32">
        <v>0</v>
      </c>
      <c r="L9" s="325">
        <f t="shared" si="0"/>
        <v>0</v>
      </c>
    </row>
    <row r="10" spans="1:12" ht="14.1" customHeight="1">
      <c r="A10" s="324" t="s">
        <v>441</v>
      </c>
      <c r="B10" s="32">
        <v>0</v>
      </c>
      <c r="C10" s="32">
        <v>0</v>
      </c>
      <c r="D10" s="32">
        <v>0</v>
      </c>
      <c r="E10" s="32">
        <v>0</v>
      </c>
      <c r="F10" s="32">
        <v>0</v>
      </c>
      <c r="G10" s="32">
        <v>0</v>
      </c>
      <c r="H10" s="32">
        <v>0</v>
      </c>
      <c r="I10" s="32">
        <v>0</v>
      </c>
      <c r="J10" s="32">
        <v>0</v>
      </c>
      <c r="K10" s="32">
        <v>0</v>
      </c>
      <c r="L10" s="325">
        <f t="shared" si="0"/>
        <v>0</v>
      </c>
    </row>
    <row r="11" spans="1:12" ht="14.1" customHeight="1">
      <c r="A11" s="324" t="s">
        <v>442</v>
      </c>
      <c r="B11" s="326">
        <v>0</v>
      </c>
      <c r="C11" s="326">
        <v>0</v>
      </c>
      <c r="D11" s="326">
        <v>0</v>
      </c>
      <c r="E11" s="326">
        <v>0</v>
      </c>
      <c r="F11" s="326">
        <v>0</v>
      </c>
      <c r="G11" s="326">
        <v>0</v>
      </c>
      <c r="H11" s="326">
        <v>0</v>
      </c>
      <c r="I11" s="326">
        <v>0</v>
      </c>
      <c r="J11" s="326">
        <v>0</v>
      </c>
      <c r="K11" s="326">
        <v>0</v>
      </c>
      <c r="L11" s="327">
        <f t="shared" si="0"/>
        <v>0</v>
      </c>
    </row>
    <row r="12" spans="1:12" s="331" customFormat="1" ht="27" customHeight="1">
      <c r="A12" s="328" t="s">
        <v>443</v>
      </c>
      <c r="B12" s="329">
        <f>SUM(B7:B9)-B10-B11</f>
        <v>0</v>
      </c>
      <c r="C12" s="329">
        <f t="shared" ref="C12:K12" si="1">SUM(C7:C9)-C10-C11</f>
        <v>0</v>
      </c>
      <c r="D12" s="329">
        <f t="shared" si="1"/>
        <v>0</v>
      </c>
      <c r="E12" s="329">
        <f t="shared" si="1"/>
        <v>0</v>
      </c>
      <c r="F12" s="329">
        <f t="shared" si="1"/>
        <v>0</v>
      </c>
      <c r="G12" s="329">
        <f t="shared" si="1"/>
        <v>0</v>
      </c>
      <c r="H12" s="329">
        <f t="shared" si="1"/>
        <v>0</v>
      </c>
      <c r="I12" s="329">
        <f t="shared" si="1"/>
        <v>0</v>
      </c>
      <c r="J12" s="329">
        <f t="shared" si="1"/>
        <v>0</v>
      </c>
      <c r="K12" s="329">
        <f t="shared" si="1"/>
        <v>0</v>
      </c>
      <c r="L12" s="330">
        <f t="shared" si="0"/>
        <v>0</v>
      </c>
    </row>
    <row r="13" spans="1:12" ht="14.1" customHeight="1">
      <c r="A13" s="324" t="s">
        <v>444</v>
      </c>
      <c r="B13" s="332"/>
      <c r="C13" s="332"/>
      <c r="D13" s="332"/>
      <c r="E13" s="332"/>
      <c r="F13" s="332"/>
      <c r="G13" s="332"/>
      <c r="H13" s="332"/>
      <c r="I13" s="332"/>
      <c r="J13" s="332"/>
      <c r="K13" s="332"/>
      <c r="L13" s="333"/>
    </row>
    <row r="14" spans="1:12" ht="14.1" customHeight="1">
      <c r="A14" s="324" t="s">
        <v>445</v>
      </c>
      <c r="B14" s="32">
        <v>0</v>
      </c>
      <c r="C14" s="32">
        <v>0</v>
      </c>
      <c r="D14" s="32">
        <v>0</v>
      </c>
      <c r="E14" s="32">
        <v>0</v>
      </c>
      <c r="F14" s="32">
        <v>0</v>
      </c>
      <c r="G14" s="32">
        <v>0</v>
      </c>
      <c r="H14" s="32">
        <v>0</v>
      </c>
      <c r="I14" s="32">
        <v>0</v>
      </c>
      <c r="J14" s="32">
        <v>0</v>
      </c>
      <c r="K14" s="32">
        <v>0</v>
      </c>
      <c r="L14" s="325">
        <f>SUM(B14:K14)</f>
        <v>0</v>
      </c>
    </row>
    <row r="15" spans="1:12" ht="14.1" customHeight="1">
      <c r="A15" s="324" t="s">
        <v>446</v>
      </c>
      <c r="B15" s="32">
        <v>0</v>
      </c>
      <c r="C15" s="32">
        <v>0</v>
      </c>
      <c r="D15" s="32">
        <v>0</v>
      </c>
      <c r="E15" s="32">
        <v>0</v>
      </c>
      <c r="F15" s="32">
        <v>0</v>
      </c>
      <c r="G15" s="32">
        <v>0</v>
      </c>
      <c r="H15" s="32">
        <v>0</v>
      </c>
      <c r="I15" s="32">
        <v>0</v>
      </c>
      <c r="J15" s="32">
        <v>0</v>
      </c>
      <c r="K15" s="32">
        <v>0</v>
      </c>
      <c r="L15" s="325">
        <f>SUM(B15:K15)</f>
        <v>0</v>
      </c>
    </row>
    <row r="16" spans="1:12" ht="14.1" customHeight="1">
      <c r="A16" s="324" t="s">
        <v>447</v>
      </c>
      <c r="B16" s="332"/>
      <c r="C16" s="332"/>
      <c r="D16" s="332"/>
      <c r="E16" s="332"/>
      <c r="F16" s="332"/>
      <c r="G16" s="332"/>
      <c r="H16" s="332"/>
      <c r="I16" s="332"/>
      <c r="J16" s="332"/>
      <c r="K16" s="332"/>
      <c r="L16" s="333"/>
    </row>
    <row r="17" spans="1:12" ht="14.1" customHeight="1">
      <c r="A17" s="324" t="s">
        <v>445</v>
      </c>
      <c r="B17" s="32">
        <v>0</v>
      </c>
      <c r="C17" s="32">
        <v>0</v>
      </c>
      <c r="D17" s="32">
        <v>0</v>
      </c>
      <c r="E17" s="32">
        <v>0</v>
      </c>
      <c r="F17" s="32">
        <v>0</v>
      </c>
      <c r="G17" s="32">
        <v>0</v>
      </c>
      <c r="H17" s="32">
        <v>0</v>
      </c>
      <c r="I17" s="32">
        <v>0</v>
      </c>
      <c r="J17" s="32">
        <v>0</v>
      </c>
      <c r="K17" s="32">
        <v>0</v>
      </c>
      <c r="L17" s="325">
        <f>SUM(B17:K17)</f>
        <v>0</v>
      </c>
    </row>
    <row r="18" spans="1:12" ht="14.1" customHeight="1">
      <c r="A18" s="324" t="s">
        <v>446</v>
      </c>
      <c r="B18" s="32">
        <v>0</v>
      </c>
      <c r="C18" s="32">
        <v>0</v>
      </c>
      <c r="D18" s="32">
        <v>0</v>
      </c>
      <c r="E18" s="32">
        <v>0</v>
      </c>
      <c r="F18" s="32">
        <v>0</v>
      </c>
      <c r="G18" s="32">
        <v>0</v>
      </c>
      <c r="H18" s="32">
        <v>0</v>
      </c>
      <c r="I18" s="32">
        <v>0</v>
      </c>
      <c r="J18" s="32">
        <v>0</v>
      </c>
      <c r="K18" s="32">
        <v>0</v>
      </c>
      <c r="L18" s="325">
        <f>SUM(B18:K18)</f>
        <v>0</v>
      </c>
    </row>
    <row r="19" spans="1:12" ht="14.1" customHeight="1">
      <c r="A19" s="324" t="s">
        <v>448</v>
      </c>
      <c r="B19" s="332"/>
      <c r="C19" s="332"/>
      <c r="D19" s="332"/>
      <c r="E19" s="332"/>
      <c r="F19" s="332"/>
      <c r="G19" s="332"/>
      <c r="H19" s="332"/>
      <c r="I19" s="332"/>
      <c r="J19" s="332"/>
      <c r="K19" s="332"/>
      <c r="L19" s="333"/>
    </row>
    <row r="20" spans="1:12" ht="14.1" customHeight="1">
      <c r="A20" s="324" t="s">
        <v>449</v>
      </c>
      <c r="B20" s="32">
        <v>0</v>
      </c>
      <c r="C20" s="32">
        <v>0</v>
      </c>
      <c r="D20" s="32">
        <v>0</v>
      </c>
      <c r="E20" s="32">
        <v>0</v>
      </c>
      <c r="F20" s="32">
        <v>0</v>
      </c>
      <c r="G20" s="32">
        <v>0</v>
      </c>
      <c r="H20" s="32">
        <v>0</v>
      </c>
      <c r="I20" s="32">
        <v>0</v>
      </c>
      <c r="J20" s="32">
        <v>0</v>
      </c>
      <c r="K20" s="32">
        <v>0</v>
      </c>
      <c r="L20" s="325">
        <f>SUM(B20:K20)</f>
        <v>0</v>
      </c>
    </row>
    <row r="21" spans="1:12" ht="14.1" customHeight="1">
      <c r="A21" s="324" t="s">
        <v>450</v>
      </c>
      <c r="B21" s="32">
        <v>0</v>
      </c>
      <c r="C21" s="32">
        <v>0</v>
      </c>
      <c r="D21" s="32">
        <v>0</v>
      </c>
      <c r="E21" s="32">
        <v>0</v>
      </c>
      <c r="F21" s="32">
        <v>0</v>
      </c>
      <c r="G21" s="32">
        <v>0</v>
      </c>
      <c r="H21" s="32">
        <v>0</v>
      </c>
      <c r="I21" s="32">
        <v>0</v>
      </c>
      <c r="J21" s="32">
        <v>0</v>
      </c>
      <c r="K21" s="32">
        <v>0</v>
      </c>
      <c r="L21" s="325">
        <f>SUM(B21:K21)</f>
        <v>0</v>
      </c>
    </row>
    <row r="22" spans="1:12" ht="14.1" customHeight="1">
      <c r="A22" s="324" t="s">
        <v>451</v>
      </c>
      <c r="B22" s="332"/>
      <c r="C22" s="332"/>
      <c r="D22" s="332"/>
      <c r="E22" s="332"/>
      <c r="F22" s="332"/>
      <c r="G22" s="332"/>
      <c r="H22" s="332"/>
      <c r="I22" s="332"/>
      <c r="J22" s="332"/>
      <c r="K22" s="332"/>
      <c r="L22" s="333"/>
    </row>
    <row r="23" spans="1:12" ht="14.1" customHeight="1">
      <c r="A23" s="324" t="s">
        <v>452</v>
      </c>
      <c r="B23" s="32">
        <v>0</v>
      </c>
      <c r="C23" s="32">
        <v>0</v>
      </c>
      <c r="D23" s="32">
        <v>0</v>
      </c>
      <c r="E23" s="32">
        <v>0</v>
      </c>
      <c r="F23" s="32">
        <v>0</v>
      </c>
      <c r="G23" s="32">
        <v>0</v>
      </c>
      <c r="H23" s="32">
        <v>0</v>
      </c>
      <c r="I23" s="32">
        <v>0</v>
      </c>
      <c r="J23" s="32">
        <v>0</v>
      </c>
      <c r="K23" s="32">
        <v>0</v>
      </c>
      <c r="L23" s="325">
        <f t="shared" ref="L23:L28" si="2">SUM(B23:K23)</f>
        <v>0</v>
      </c>
    </row>
    <row r="24" spans="1:12" ht="14.1" customHeight="1">
      <c r="A24" s="324" t="s">
        <v>453</v>
      </c>
      <c r="B24" s="32">
        <v>0</v>
      </c>
      <c r="C24" s="32">
        <v>0</v>
      </c>
      <c r="D24" s="32">
        <v>0</v>
      </c>
      <c r="E24" s="32">
        <v>0</v>
      </c>
      <c r="F24" s="32">
        <v>0</v>
      </c>
      <c r="G24" s="32">
        <v>0</v>
      </c>
      <c r="H24" s="32">
        <v>0</v>
      </c>
      <c r="I24" s="32">
        <v>0</v>
      </c>
      <c r="J24" s="32">
        <v>0</v>
      </c>
      <c r="K24" s="32">
        <v>0</v>
      </c>
      <c r="L24" s="325">
        <f t="shared" si="2"/>
        <v>0</v>
      </c>
    </row>
    <row r="25" spans="1:12" s="331" customFormat="1" ht="27" customHeight="1">
      <c r="A25" s="328" t="s">
        <v>454</v>
      </c>
      <c r="B25" s="304">
        <f>-B14+B15-B17+B18+B20-B21-B23+B24</f>
        <v>0</v>
      </c>
      <c r="C25" s="304">
        <f t="shared" ref="C25:K25" si="3">-C14+C15-C17+C18+C20-C21-C23+C24</f>
        <v>0</v>
      </c>
      <c r="D25" s="304">
        <f t="shared" si="3"/>
        <v>0</v>
      </c>
      <c r="E25" s="304">
        <f t="shared" si="3"/>
        <v>0</v>
      </c>
      <c r="F25" s="304">
        <f t="shared" si="3"/>
        <v>0</v>
      </c>
      <c r="G25" s="304">
        <f t="shared" si="3"/>
        <v>0</v>
      </c>
      <c r="H25" s="304">
        <f t="shared" si="3"/>
        <v>0</v>
      </c>
      <c r="I25" s="304">
        <f t="shared" si="3"/>
        <v>0</v>
      </c>
      <c r="J25" s="304">
        <f t="shared" si="3"/>
        <v>0</v>
      </c>
      <c r="K25" s="304">
        <f t="shared" si="3"/>
        <v>0</v>
      </c>
      <c r="L25" s="307">
        <f t="shared" si="2"/>
        <v>0</v>
      </c>
    </row>
    <row r="26" spans="1:12" ht="14.1" customHeight="1">
      <c r="A26" s="324" t="s">
        <v>455</v>
      </c>
      <c r="B26" s="32">
        <v>0</v>
      </c>
      <c r="C26" s="32">
        <v>0</v>
      </c>
      <c r="D26" s="32">
        <v>0</v>
      </c>
      <c r="E26" s="32">
        <v>0</v>
      </c>
      <c r="F26" s="32">
        <v>0</v>
      </c>
      <c r="G26" s="32">
        <v>0</v>
      </c>
      <c r="H26" s="32">
        <v>0</v>
      </c>
      <c r="I26" s="32">
        <v>0</v>
      </c>
      <c r="J26" s="32">
        <v>0</v>
      </c>
      <c r="K26" s="32">
        <v>0</v>
      </c>
      <c r="L26" s="325">
        <f t="shared" si="2"/>
        <v>0</v>
      </c>
    </row>
    <row r="27" spans="1:12" ht="14.1" customHeight="1">
      <c r="A27" s="324" t="s">
        <v>456</v>
      </c>
      <c r="B27" s="32">
        <v>0</v>
      </c>
      <c r="C27" s="32">
        <v>0</v>
      </c>
      <c r="D27" s="32">
        <v>0</v>
      </c>
      <c r="E27" s="32">
        <v>0</v>
      </c>
      <c r="F27" s="32">
        <v>0</v>
      </c>
      <c r="G27" s="32">
        <v>0</v>
      </c>
      <c r="H27" s="32">
        <v>0</v>
      </c>
      <c r="I27" s="32">
        <v>0</v>
      </c>
      <c r="J27" s="32">
        <v>0</v>
      </c>
      <c r="K27" s="32">
        <v>0</v>
      </c>
      <c r="L27" s="325">
        <f t="shared" si="2"/>
        <v>0</v>
      </c>
    </row>
    <row r="28" spans="1:12" ht="14.1" customHeight="1">
      <c r="A28" s="324" t="s">
        <v>457</v>
      </c>
      <c r="B28" s="32">
        <v>0</v>
      </c>
      <c r="C28" s="32">
        <v>0</v>
      </c>
      <c r="D28" s="32">
        <v>0</v>
      </c>
      <c r="E28" s="32">
        <v>0</v>
      </c>
      <c r="F28" s="32">
        <v>0</v>
      </c>
      <c r="G28" s="32">
        <v>0</v>
      </c>
      <c r="H28" s="32">
        <v>0</v>
      </c>
      <c r="I28" s="32">
        <v>0</v>
      </c>
      <c r="J28" s="32">
        <v>0</v>
      </c>
      <c r="K28" s="32">
        <v>0</v>
      </c>
      <c r="L28" s="325">
        <f t="shared" si="2"/>
        <v>0</v>
      </c>
    </row>
    <row r="29" spans="1:12" ht="14.1" customHeight="1">
      <c r="A29" s="324" t="s">
        <v>458</v>
      </c>
      <c r="B29" s="332"/>
      <c r="C29" s="332"/>
      <c r="D29" s="332"/>
      <c r="E29" s="332"/>
      <c r="F29" s="332"/>
      <c r="G29" s="332"/>
      <c r="H29" s="332"/>
      <c r="I29" s="332"/>
      <c r="J29" s="332"/>
      <c r="K29" s="332"/>
      <c r="L29" s="333"/>
    </row>
    <row r="30" spans="1:12" ht="14.1" customHeight="1">
      <c r="A30" s="324" t="s">
        <v>459</v>
      </c>
      <c r="B30" s="32">
        <v>0</v>
      </c>
      <c r="C30" s="32">
        <v>0</v>
      </c>
      <c r="D30" s="32">
        <v>0</v>
      </c>
      <c r="E30" s="32">
        <v>0</v>
      </c>
      <c r="F30" s="32">
        <v>0</v>
      </c>
      <c r="G30" s="32">
        <v>0</v>
      </c>
      <c r="H30" s="32">
        <v>0</v>
      </c>
      <c r="I30" s="32">
        <v>0</v>
      </c>
      <c r="J30" s="32">
        <v>0</v>
      </c>
      <c r="K30" s="32">
        <v>0</v>
      </c>
      <c r="L30" s="325">
        <f>SUM(B30:K30)</f>
        <v>0</v>
      </c>
    </row>
    <row r="31" spans="1:12" ht="14.1" customHeight="1">
      <c r="A31" s="324" t="s">
        <v>460</v>
      </c>
      <c r="B31" s="326">
        <v>0</v>
      </c>
      <c r="C31" s="326">
        <v>0</v>
      </c>
      <c r="D31" s="326">
        <v>0</v>
      </c>
      <c r="E31" s="326">
        <v>0</v>
      </c>
      <c r="F31" s="326">
        <v>0</v>
      </c>
      <c r="G31" s="326">
        <v>0</v>
      </c>
      <c r="H31" s="326">
        <v>0</v>
      </c>
      <c r="I31" s="326">
        <v>0</v>
      </c>
      <c r="J31" s="326">
        <v>0</v>
      </c>
      <c r="K31" s="326">
        <v>0</v>
      </c>
      <c r="L31" s="327">
        <f>SUM(B31:K31)</f>
        <v>0</v>
      </c>
    </row>
    <row r="32" spans="1:12" s="331" customFormat="1" ht="27" customHeight="1">
      <c r="A32" s="328" t="s">
        <v>461</v>
      </c>
      <c r="B32" s="304">
        <f>B28+B30-B31</f>
        <v>0</v>
      </c>
      <c r="C32" s="304">
        <f t="shared" ref="C32:K32" si="4">C28+C30-C31</f>
        <v>0</v>
      </c>
      <c r="D32" s="304">
        <f t="shared" si="4"/>
        <v>0</v>
      </c>
      <c r="E32" s="304">
        <f t="shared" si="4"/>
        <v>0</v>
      </c>
      <c r="F32" s="304">
        <f t="shared" si="4"/>
        <v>0</v>
      </c>
      <c r="G32" s="304">
        <f t="shared" si="4"/>
        <v>0</v>
      </c>
      <c r="H32" s="304">
        <f t="shared" si="4"/>
        <v>0</v>
      </c>
      <c r="I32" s="304">
        <f t="shared" si="4"/>
        <v>0</v>
      </c>
      <c r="J32" s="304">
        <f t="shared" si="4"/>
        <v>0</v>
      </c>
      <c r="K32" s="304">
        <f t="shared" si="4"/>
        <v>0</v>
      </c>
      <c r="L32" s="307">
        <f>SUM(B32:K32)</f>
        <v>0</v>
      </c>
    </row>
    <row r="33" spans="1:12" s="318" customFormat="1" ht="14.1" customHeight="1">
      <c r="A33" s="334" t="s">
        <v>462</v>
      </c>
      <c r="B33" s="335">
        <f>IF((B12+B25+B26+B27+B32)&lt;(B46+B56+B57+B58+B64),((B46+B56+B57+B58+B64)-(B12+B25+B26+B27+B32)),0)</f>
        <v>0</v>
      </c>
      <c r="C33" s="335">
        <f t="shared" ref="C33:K33" si="5">IF((C12+C25+C26+C27+C32)&lt;(C46+C56+C57+C58+C64),((C46+C56+C57+C58+C64)-(C12+C25+C26+C27+C32)),0)</f>
        <v>0</v>
      </c>
      <c r="D33" s="335">
        <f t="shared" si="5"/>
        <v>0</v>
      </c>
      <c r="E33" s="335">
        <f t="shared" si="5"/>
        <v>0</v>
      </c>
      <c r="F33" s="335">
        <f t="shared" si="5"/>
        <v>0</v>
      </c>
      <c r="G33" s="335">
        <f t="shared" si="5"/>
        <v>0</v>
      </c>
      <c r="H33" s="335">
        <f t="shared" si="5"/>
        <v>0</v>
      </c>
      <c r="I33" s="335">
        <f t="shared" si="5"/>
        <v>0</v>
      </c>
      <c r="J33" s="335">
        <f t="shared" si="5"/>
        <v>0</v>
      </c>
      <c r="K33" s="335">
        <f t="shared" si="5"/>
        <v>0</v>
      </c>
      <c r="L33" s="312">
        <f>IF((L12+L25+L26+L27+L32)&lt;(L46+L56+L57+L58+L64+L65),((L46+L56+L57+L58+L64+L65)-(L12+L25+L26+L27+L32)),0)</f>
        <v>0</v>
      </c>
    </row>
    <row r="34" spans="1:12" s="331" customFormat="1" ht="27" customHeight="1" thickBot="1">
      <c r="A34" s="336" t="s">
        <v>463</v>
      </c>
      <c r="B34" s="337">
        <f>B12+B25+B26+B27+B32+B33</f>
        <v>0</v>
      </c>
      <c r="C34" s="337">
        <f t="shared" ref="C34:K34" si="6">C12+C25+C26+C27+C32+C33</f>
        <v>0</v>
      </c>
      <c r="D34" s="337">
        <f t="shared" si="6"/>
        <v>0</v>
      </c>
      <c r="E34" s="337">
        <f t="shared" si="6"/>
        <v>0</v>
      </c>
      <c r="F34" s="337">
        <f t="shared" si="6"/>
        <v>0</v>
      </c>
      <c r="G34" s="337">
        <f t="shared" si="6"/>
        <v>0</v>
      </c>
      <c r="H34" s="337">
        <f t="shared" si="6"/>
        <v>0</v>
      </c>
      <c r="I34" s="337">
        <f t="shared" si="6"/>
        <v>0</v>
      </c>
      <c r="J34" s="337">
        <f t="shared" si="6"/>
        <v>0</v>
      </c>
      <c r="K34" s="337">
        <f t="shared" si="6"/>
        <v>0</v>
      </c>
      <c r="L34" s="338">
        <f>SUM(B34:K34)</f>
        <v>0</v>
      </c>
    </row>
    <row r="35" spans="1:12" ht="10.050000000000001" customHeight="1" thickTop="1">
      <c r="A35" s="339"/>
      <c r="B35" s="340"/>
      <c r="C35" s="340"/>
      <c r="D35" s="340"/>
      <c r="E35" s="340"/>
      <c r="F35" s="340"/>
      <c r="G35" s="340"/>
      <c r="H35" s="340"/>
      <c r="I35" s="340"/>
      <c r="J35" s="340"/>
      <c r="K35" s="340"/>
      <c r="L35" s="341"/>
    </row>
    <row r="36" spans="1:12" ht="10.050000000000001" customHeight="1"/>
    <row r="37" spans="1:12" s="74" customFormat="1" ht="24" customHeight="1">
      <c r="A37" s="314" t="s">
        <v>127</v>
      </c>
      <c r="B37" s="682" t="s">
        <v>422</v>
      </c>
      <c r="C37" s="682"/>
      <c r="D37" s="682"/>
      <c r="E37" s="682"/>
      <c r="F37" s="682"/>
      <c r="G37" s="682"/>
      <c r="H37" s="682"/>
      <c r="I37" s="682"/>
      <c r="J37" s="682"/>
      <c r="K37" s="682"/>
      <c r="L37" s="682"/>
    </row>
    <row r="38" spans="1:12" s="74" customFormat="1" ht="15" customHeight="1">
      <c r="A38" s="314" t="s">
        <v>423</v>
      </c>
      <c r="B38" s="315" t="s">
        <v>424</v>
      </c>
      <c r="D38" s="316" t="s">
        <v>128</v>
      </c>
      <c r="E38" s="315" t="s">
        <v>195</v>
      </c>
    </row>
    <row r="39" spans="1:12" ht="24" customHeight="1" thickBot="1">
      <c r="A39" s="317" t="s">
        <v>426</v>
      </c>
    </row>
    <row r="40" spans="1:12" ht="27" customHeight="1" thickTop="1">
      <c r="A40" s="683" t="s">
        <v>130</v>
      </c>
      <c r="B40" s="684"/>
      <c r="C40" s="684"/>
      <c r="D40" s="684"/>
      <c r="E40" s="684"/>
      <c r="F40" s="684"/>
      <c r="G40" s="684"/>
      <c r="H40" s="684"/>
      <c r="I40" s="684"/>
      <c r="J40" s="684"/>
      <c r="K40" s="684"/>
      <c r="L40" s="685"/>
    </row>
    <row r="41" spans="1:12" ht="23.25" customHeight="1">
      <c r="A41" s="319"/>
      <c r="B41" s="686" t="s">
        <v>427</v>
      </c>
      <c r="C41" s="688" t="s">
        <v>428</v>
      </c>
      <c r="D41" s="689"/>
      <c r="E41" s="686" t="s">
        <v>429</v>
      </c>
      <c r="F41" s="686" t="s">
        <v>430</v>
      </c>
      <c r="G41" s="686" t="s">
        <v>431</v>
      </c>
      <c r="H41" s="686" t="s">
        <v>432</v>
      </c>
      <c r="I41" s="686" t="s">
        <v>433</v>
      </c>
      <c r="J41" s="686" t="s">
        <v>434</v>
      </c>
      <c r="K41" s="686" t="s">
        <v>435</v>
      </c>
      <c r="L41" s="690" t="s">
        <v>131</v>
      </c>
    </row>
    <row r="42" spans="1:12" ht="14.1" customHeight="1">
      <c r="A42" s="321"/>
      <c r="B42" s="687"/>
      <c r="C42" s="322" t="s">
        <v>436</v>
      </c>
      <c r="D42" s="323" t="s">
        <v>437</v>
      </c>
      <c r="E42" s="687"/>
      <c r="F42" s="687"/>
      <c r="G42" s="687"/>
      <c r="H42" s="687"/>
      <c r="I42" s="687"/>
      <c r="J42" s="687"/>
      <c r="K42" s="687"/>
      <c r="L42" s="691"/>
    </row>
    <row r="43" spans="1:12" ht="14.1" customHeight="1">
      <c r="A43" s="324" t="s">
        <v>464</v>
      </c>
      <c r="B43" s="32">
        <v>0</v>
      </c>
      <c r="C43" s="32">
        <v>0</v>
      </c>
      <c r="D43" s="32">
        <v>0</v>
      </c>
      <c r="E43" s="32">
        <v>0</v>
      </c>
      <c r="F43" s="32">
        <v>0</v>
      </c>
      <c r="G43" s="32">
        <v>0</v>
      </c>
      <c r="H43" s="32">
        <v>0</v>
      </c>
      <c r="I43" s="32">
        <v>0</v>
      </c>
      <c r="J43" s="32">
        <v>0</v>
      </c>
      <c r="K43" s="32">
        <v>0</v>
      </c>
      <c r="L43" s="325">
        <f>SUM(B43:K43)</f>
        <v>0</v>
      </c>
    </row>
    <row r="44" spans="1:12" ht="14.1" customHeight="1">
      <c r="A44" s="324" t="s">
        <v>465</v>
      </c>
      <c r="B44" s="32">
        <v>0</v>
      </c>
      <c r="C44" s="32">
        <v>0</v>
      </c>
      <c r="D44" s="32">
        <v>0</v>
      </c>
      <c r="E44" s="32">
        <v>0</v>
      </c>
      <c r="F44" s="32">
        <v>0</v>
      </c>
      <c r="G44" s="32">
        <v>0</v>
      </c>
      <c r="H44" s="32">
        <v>0</v>
      </c>
      <c r="I44" s="32">
        <v>0</v>
      </c>
      <c r="J44" s="32">
        <v>0</v>
      </c>
      <c r="K44" s="32">
        <v>0</v>
      </c>
      <c r="L44" s="325">
        <f>SUM(B44:K44)</f>
        <v>0</v>
      </c>
    </row>
    <row r="45" spans="1:12" ht="14.1" customHeight="1">
      <c r="A45" s="324" t="s">
        <v>466</v>
      </c>
      <c r="B45" s="32">
        <v>0</v>
      </c>
      <c r="C45" s="32">
        <v>0</v>
      </c>
      <c r="D45" s="32">
        <v>0</v>
      </c>
      <c r="E45" s="32">
        <v>0</v>
      </c>
      <c r="F45" s="32">
        <v>0</v>
      </c>
      <c r="G45" s="32">
        <v>0</v>
      </c>
      <c r="H45" s="32">
        <v>0</v>
      </c>
      <c r="I45" s="32">
        <v>0</v>
      </c>
      <c r="J45" s="32">
        <v>0</v>
      </c>
      <c r="K45" s="32">
        <v>0</v>
      </c>
      <c r="L45" s="325">
        <f>SUM(B45:K45)</f>
        <v>0</v>
      </c>
    </row>
    <row r="46" spans="1:12" s="331" customFormat="1" ht="27" customHeight="1">
      <c r="A46" s="342" t="s">
        <v>467</v>
      </c>
      <c r="B46" s="343">
        <f>B43+B44-B45</f>
        <v>0</v>
      </c>
      <c r="C46" s="343">
        <f t="shared" ref="C46:K46" si="7">C43+C44-C45</f>
        <v>0</v>
      </c>
      <c r="D46" s="343">
        <f t="shared" si="7"/>
        <v>0</v>
      </c>
      <c r="E46" s="343">
        <f t="shared" si="7"/>
        <v>0</v>
      </c>
      <c r="F46" s="343">
        <f t="shared" si="7"/>
        <v>0</v>
      </c>
      <c r="G46" s="343">
        <f t="shared" si="7"/>
        <v>0</v>
      </c>
      <c r="H46" s="343">
        <f t="shared" si="7"/>
        <v>0</v>
      </c>
      <c r="I46" s="343">
        <f t="shared" si="7"/>
        <v>0</v>
      </c>
      <c r="J46" s="343">
        <f t="shared" si="7"/>
        <v>0</v>
      </c>
      <c r="K46" s="343">
        <f t="shared" si="7"/>
        <v>0</v>
      </c>
      <c r="L46" s="344">
        <f>SUM(B46:K46)</f>
        <v>0</v>
      </c>
    </row>
    <row r="47" spans="1:12" ht="14.1" customHeight="1">
      <c r="A47" s="324" t="s">
        <v>468</v>
      </c>
      <c r="B47" s="332"/>
      <c r="C47" s="332"/>
      <c r="D47" s="332"/>
      <c r="E47" s="332"/>
      <c r="F47" s="332"/>
      <c r="G47" s="332"/>
      <c r="H47" s="332"/>
      <c r="I47" s="332"/>
      <c r="J47" s="332"/>
      <c r="K47" s="332"/>
      <c r="L47" s="333"/>
    </row>
    <row r="48" spans="1:12" ht="14.1" customHeight="1">
      <c r="A48" s="324" t="s">
        <v>469</v>
      </c>
      <c r="B48" s="32">
        <v>0</v>
      </c>
      <c r="C48" s="32">
        <v>0</v>
      </c>
      <c r="D48" s="32">
        <v>0</v>
      </c>
      <c r="E48" s="32">
        <v>0</v>
      </c>
      <c r="F48" s="32">
        <v>0</v>
      </c>
      <c r="G48" s="32">
        <v>0</v>
      </c>
      <c r="H48" s="32">
        <v>0</v>
      </c>
      <c r="I48" s="32">
        <v>0</v>
      </c>
      <c r="J48" s="32">
        <v>0</v>
      </c>
      <c r="K48" s="32">
        <v>0</v>
      </c>
      <c r="L48" s="325">
        <f>SUM(B48:K48)</f>
        <v>0</v>
      </c>
    </row>
    <row r="49" spans="1:12" ht="14.1" customHeight="1">
      <c r="A49" s="324" t="s">
        <v>470</v>
      </c>
      <c r="B49" s="32">
        <v>0</v>
      </c>
      <c r="C49" s="32">
        <v>0</v>
      </c>
      <c r="D49" s="32">
        <v>0</v>
      </c>
      <c r="E49" s="32">
        <v>0</v>
      </c>
      <c r="F49" s="32">
        <v>0</v>
      </c>
      <c r="G49" s="32">
        <v>0</v>
      </c>
      <c r="H49" s="32">
        <v>0</v>
      </c>
      <c r="I49" s="32">
        <v>0</v>
      </c>
      <c r="J49" s="32">
        <v>0</v>
      </c>
      <c r="K49" s="32">
        <v>0</v>
      </c>
      <c r="L49" s="325">
        <f>SUM(B49:K49)</f>
        <v>0</v>
      </c>
    </row>
    <row r="50" spans="1:12" ht="14.1" customHeight="1">
      <c r="A50" s="324" t="s">
        <v>471</v>
      </c>
      <c r="B50" s="332"/>
      <c r="C50" s="332"/>
      <c r="D50" s="332"/>
      <c r="E50" s="332"/>
      <c r="F50" s="332"/>
      <c r="G50" s="332"/>
      <c r="H50" s="332"/>
      <c r="I50" s="332"/>
      <c r="J50" s="332"/>
      <c r="K50" s="332"/>
      <c r="L50" s="333"/>
    </row>
    <row r="51" spans="1:12" ht="14.1" customHeight="1">
      <c r="A51" s="324" t="s">
        <v>469</v>
      </c>
      <c r="B51" s="32">
        <v>0</v>
      </c>
      <c r="C51" s="32">
        <v>0</v>
      </c>
      <c r="D51" s="32">
        <v>0</v>
      </c>
      <c r="E51" s="32">
        <v>0</v>
      </c>
      <c r="F51" s="32">
        <v>0</v>
      </c>
      <c r="G51" s="32">
        <v>0</v>
      </c>
      <c r="H51" s="32">
        <v>0</v>
      </c>
      <c r="I51" s="32">
        <v>0</v>
      </c>
      <c r="J51" s="32">
        <v>0</v>
      </c>
      <c r="K51" s="32">
        <v>0</v>
      </c>
      <c r="L51" s="325">
        <f>SUM(B51:K51)</f>
        <v>0</v>
      </c>
    </row>
    <row r="52" spans="1:12" ht="14.1" customHeight="1">
      <c r="A52" s="324" t="s">
        <v>470</v>
      </c>
      <c r="B52" s="32">
        <v>0</v>
      </c>
      <c r="C52" s="32">
        <v>0</v>
      </c>
      <c r="D52" s="32">
        <v>0</v>
      </c>
      <c r="E52" s="32">
        <v>0</v>
      </c>
      <c r="F52" s="32">
        <v>0</v>
      </c>
      <c r="G52" s="32">
        <v>0</v>
      </c>
      <c r="H52" s="32">
        <v>0</v>
      </c>
      <c r="I52" s="32">
        <v>0</v>
      </c>
      <c r="J52" s="32">
        <v>0</v>
      </c>
      <c r="K52" s="32">
        <v>0</v>
      </c>
      <c r="L52" s="325">
        <f>SUM(B52:K52)</f>
        <v>0</v>
      </c>
    </row>
    <row r="53" spans="1:12" ht="14.1" customHeight="1">
      <c r="A53" s="324" t="s">
        <v>472</v>
      </c>
      <c r="B53" s="332"/>
      <c r="C53" s="332"/>
      <c r="D53" s="332"/>
      <c r="E53" s="332"/>
      <c r="F53" s="332"/>
      <c r="G53" s="332"/>
      <c r="H53" s="332"/>
      <c r="I53" s="332"/>
      <c r="J53" s="332"/>
      <c r="K53" s="332"/>
      <c r="L53" s="333"/>
    </row>
    <row r="54" spans="1:12" ht="14.1" customHeight="1">
      <c r="A54" s="324" t="s">
        <v>469</v>
      </c>
      <c r="B54" s="32">
        <v>0</v>
      </c>
      <c r="C54" s="32">
        <v>0</v>
      </c>
      <c r="D54" s="32">
        <v>0</v>
      </c>
      <c r="E54" s="32">
        <v>0</v>
      </c>
      <c r="F54" s="32">
        <v>0</v>
      </c>
      <c r="G54" s="32">
        <v>0</v>
      </c>
      <c r="H54" s="32">
        <v>0</v>
      </c>
      <c r="I54" s="32">
        <v>0</v>
      </c>
      <c r="J54" s="32">
        <v>0</v>
      </c>
      <c r="K54" s="32">
        <v>0</v>
      </c>
      <c r="L54" s="325">
        <f t="shared" ref="L54:L59" si="8">SUM(B54:K54)</f>
        <v>0</v>
      </c>
    </row>
    <row r="55" spans="1:12" ht="14.1" customHeight="1">
      <c r="A55" s="324" t="s">
        <v>470</v>
      </c>
      <c r="B55" s="32">
        <v>0</v>
      </c>
      <c r="C55" s="32">
        <v>0</v>
      </c>
      <c r="D55" s="32">
        <v>0</v>
      </c>
      <c r="E55" s="32">
        <v>0</v>
      </c>
      <c r="F55" s="32">
        <v>0</v>
      </c>
      <c r="G55" s="32">
        <v>0</v>
      </c>
      <c r="H55" s="32">
        <v>0</v>
      </c>
      <c r="I55" s="32">
        <v>0</v>
      </c>
      <c r="J55" s="32">
        <v>0</v>
      </c>
      <c r="K55" s="32">
        <v>0</v>
      </c>
      <c r="L55" s="325">
        <f t="shared" si="8"/>
        <v>0</v>
      </c>
    </row>
    <row r="56" spans="1:12" s="331" customFormat="1" ht="27" customHeight="1">
      <c r="A56" s="328" t="s">
        <v>473</v>
      </c>
      <c r="B56" s="343">
        <f>B48-B49+B51-B52+B54-B55</f>
        <v>0</v>
      </c>
      <c r="C56" s="343">
        <f t="shared" ref="C56:K56" si="9">C48-C49+C51-C52+C54-C55</f>
        <v>0</v>
      </c>
      <c r="D56" s="343">
        <f t="shared" si="9"/>
        <v>0</v>
      </c>
      <c r="E56" s="343">
        <f t="shared" si="9"/>
        <v>0</v>
      </c>
      <c r="F56" s="343">
        <f t="shared" si="9"/>
        <v>0</v>
      </c>
      <c r="G56" s="343">
        <f t="shared" si="9"/>
        <v>0</v>
      </c>
      <c r="H56" s="343">
        <f t="shared" si="9"/>
        <v>0</v>
      </c>
      <c r="I56" s="343">
        <f t="shared" si="9"/>
        <v>0</v>
      </c>
      <c r="J56" s="343">
        <f t="shared" si="9"/>
        <v>0</v>
      </c>
      <c r="K56" s="343">
        <f t="shared" si="9"/>
        <v>0</v>
      </c>
      <c r="L56" s="344">
        <f t="shared" si="8"/>
        <v>0</v>
      </c>
    </row>
    <row r="57" spans="1:12" ht="14.1" customHeight="1">
      <c r="A57" s="324" t="s">
        <v>474</v>
      </c>
      <c r="B57" s="32">
        <v>0</v>
      </c>
      <c r="C57" s="32">
        <v>0</v>
      </c>
      <c r="D57" s="32">
        <v>0</v>
      </c>
      <c r="E57" s="32">
        <v>0</v>
      </c>
      <c r="F57" s="32">
        <v>0</v>
      </c>
      <c r="G57" s="32">
        <v>0</v>
      </c>
      <c r="H57" s="32">
        <v>0</v>
      </c>
      <c r="I57" s="32">
        <v>0</v>
      </c>
      <c r="J57" s="32">
        <v>0</v>
      </c>
      <c r="K57" s="32">
        <v>0</v>
      </c>
      <c r="L57" s="325">
        <f t="shared" si="8"/>
        <v>0</v>
      </c>
    </row>
    <row r="58" spans="1:12" ht="14.1" customHeight="1">
      <c r="A58" s="324" t="s">
        <v>475</v>
      </c>
      <c r="B58" s="32">
        <v>0</v>
      </c>
      <c r="C58" s="32">
        <v>0</v>
      </c>
      <c r="D58" s="32">
        <v>0</v>
      </c>
      <c r="E58" s="32">
        <v>0</v>
      </c>
      <c r="F58" s="32">
        <v>0</v>
      </c>
      <c r="G58" s="32">
        <v>0</v>
      </c>
      <c r="H58" s="32">
        <v>0</v>
      </c>
      <c r="I58" s="32">
        <v>0</v>
      </c>
      <c r="J58" s="32">
        <v>0</v>
      </c>
      <c r="K58" s="32">
        <v>0</v>
      </c>
      <c r="L58" s="325">
        <f t="shared" si="8"/>
        <v>0</v>
      </c>
    </row>
    <row r="59" spans="1:12" ht="14.1" customHeight="1">
      <c r="A59" s="324" t="s">
        <v>476</v>
      </c>
      <c r="B59" s="32">
        <v>0</v>
      </c>
      <c r="C59" s="32">
        <v>0</v>
      </c>
      <c r="D59" s="32">
        <v>0</v>
      </c>
      <c r="E59" s="32">
        <v>0</v>
      </c>
      <c r="F59" s="32">
        <v>0</v>
      </c>
      <c r="G59" s="32">
        <v>0</v>
      </c>
      <c r="H59" s="32">
        <v>0</v>
      </c>
      <c r="I59" s="32">
        <v>0</v>
      </c>
      <c r="J59" s="32">
        <v>0</v>
      </c>
      <c r="K59" s="32">
        <v>0</v>
      </c>
      <c r="L59" s="325">
        <f t="shared" si="8"/>
        <v>0</v>
      </c>
    </row>
    <row r="60" spans="1:12" ht="20.25" customHeight="1">
      <c r="A60" s="345" t="s">
        <v>477</v>
      </c>
      <c r="B60" s="332"/>
      <c r="C60" s="332"/>
      <c r="D60" s="332"/>
      <c r="E60" s="332"/>
      <c r="F60" s="332"/>
      <c r="G60" s="332"/>
      <c r="H60" s="332"/>
      <c r="I60" s="332"/>
      <c r="J60" s="332"/>
      <c r="K60" s="332"/>
      <c r="L60" s="325"/>
    </row>
    <row r="61" spans="1:12" ht="14.1" customHeight="1">
      <c r="A61" s="324" t="s">
        <v>478</v>
      </c>
      <c r="B61" s="32">
        <v>0</v>
      </c>
      <c r="C61" s="32">
        <v>0</v>
      </c>
      <c r="D61" s="32">
        <v>0</v>
      </c>
      <c r="E61" s="32">
        <v>0</v>
      </c>
      <c r="F61" s="32">
        <v>0</v>
      </c>
      <c r="G61" s="32">
        <v>0</v>
      </c>
      <c r="H61" s="32">
        <v>0</v>
      </c>
      <c r="I61" s="32">
        <v>0</v>
      </c>
      <c r="J61" s="32">
        <v>0</v>
      </c>
      <c r="K61" s="32">
        <v>0</v>
      </c>
      <c r="L61" s="325">
        <f t="shared" ref="L61:L66" si="10">SUM(B61:K61)</f>
        <v>0</v>
      </c>
    </row>
    <row r="62" spans="1:12" ht="14.1" customHeight="1">
      <c r="A62" s="324" t="s">
        <v>479</v>
      </c>
      <c r="B62" s="32">
        <v>0</v>
      </c>
      <c r="C62" s="32">
        <v>0</v>
      </c>
      <c r="D62" s="32">
        <v>0</v>
      </c>
      <c r="E62" s="32">
        <v>0</v>
      </c>
      <c r="F62" s="32">
        <v>0</v>
      </c>
      <c r="G62" s="32">
        <v>0</v>
      </c>
      <c r="H62" s="32">
        <v>0</v>
      </c>
      <c r="I62" s="32">
        <v>0</v>
      </c>
      <c r="J62" s="32">
        <v>0</v>
      </c>
      <c r="K62" s="32">
        <v>0</v>
      </c>
      <c r="L62" s="325">
        <f t="shared" si="10"/>
        <v>0</v>
      </c>
    </row>
    <row r="63" spans="1:12" ht="14.1" customHeight="1">
      <c r="A63" s="324" t="s">
        <v>480</v>
      </c>
      <c r="B63" s="32">
        <v>0</v>
      </c>
      <c r="C63" s="32">
        <v>0</v>
      </c>
      <c r="D63" s="32">
        <v>0</v>
      </c>
      <c r="E63" s="32">
        <v>0</v>
      </c>
      <c r="F63" s="32">
        <v>0</v>
      </c>
      <c r="G63" s="32">
        <v>0</v>
      </c>
      <c r="H63" s="32">
        <v>0</v>
      </c>
      <c r="I63" s="32">
        <v>0</v>
      </c>
      <c r="J63" s="32">
        <v>0</v>
      </c>
      <c r="K63" s="32">
        <v>0</v>
      </c>
      <c r="L63" s="325">
        <f t="shared" si="10"/>
        <v>0</v>
      </c>
    </row>
    <row r="64" spans="1:12" s="331" customFormat="1" ht="27" customHeight="1">
      <c r="A64" s="328" t="s">
        <v>481</v>
      </c>
      <c r="B64" s="304">
        <f>B59-B61+B62+B63</f>
        <v>0</v>
      </c>
      <c r="C64" s="304">
        <f t="shared" ref="C64:K64" si="11">C59-C61+C62+C63</f>
        <v>0</v>
      </c>
      <c r="D64" s="304">
        <f t="shared" si="11"/>
        <v>0</v>
      </c>
      <c r="E64" s="304">
        <f t="shared" si="11"/>
        <v>0</v>
      </c>
      <c r="F64" s="304">
        <f t="shared" si="11"/>
        <v>0</v>
      </c>
      <c r="G64" s="304">
        <f t="shared" si="11"/>
        <v>0</v>
      </c>
      <c r="H64" s="304">
        <f t="shared" si="11"/>
        <v>0</v>
      </c>
      <c r="I64" s="304">
        <f t="shared" si="11"/>
        <v>0</v>
      </c>
      <c r="J64" s="304">
        <f t="shared" si="11"/>
        <v>0</v>
      </c>
      <c r="K64" s="304">
        <f t="shared" si="11"/>
        <v>0</v>
      </c>
      <c r="L64" s="307">
        <f t="shared" si="10"/>
        <v>0</v>
      </c>
    </row>
    <row r="65" spans="1:12" ht="14.1" customHeight="1">
      <c r="A65" s="334" t="s">
        <v>482</v>
      </c>
      <c r="B65" s="335">
        <f>IF((B46+B56+B57+B58+B64)&lt;(B12+B25+B26+B27+B32),((B12+B25+B26+B27+B32)-(B46+B56+B57+B58+B64)),0)</f>
        <v>0</v>
      </c>
      <c r="C65" s="335">
        <f t="shared" ref="C65:L65" si="12">IF((C46+C56+C57+C58+C64)&lt;(C12+C25+C26+C27+C32),((C12+C25+C26+C27+C32)-(C46+C56+C57+C58+C64)),0)</f>
        <v>0</v>
      </c>
      <c r="D65" s="335">
        <f t="shared" si="12"/>
        <v>0</v>
      </c>
      <c r="E65" s="335">
        <f t="shared" si="12"/>
        <v>0</v>
      </c>
      <c r="F65" s="335">
        <f t="shared" si="12"/>
        <v>0</v>
      </c>
      <c r="G65" s="335">
        <f t="shared" si="12"/>
        <v>0</v>
      </c>
      <c r="H65" s="335">
        <f t="shared" si="12"/>
        <v>0</v>
      </c>
      <c r="I65" s="335">
        <f t="shared" si="12"/>
        <v>0</v>
      </c>
      <c r="J65" s="335">
        <f t="shared" si="12"/>
        <v>0</v>
      </c>
      <c r="K65" s="335">
        <f t="shared" si="12"/>
        <v>0</v>
      </c>
      <c r="L65" s="312">
        <f t="shared" si="12"/>
        <v>0</v>
      </c>
    </row>
    <row r="66" spans="1:12" s="331" customFormat="1" ht="27" customHeight="1" thickBot="1">
      <c r="A66" s="336" t="s">
        <v>483</v>
      </c>
      <c r="B66" s="337">
        <f>B46+B56+B57+B58+B64+B65</f>
        <v>0</v>
      </c>
      <c r="C66" s="337">
        <f t="shared" ref="C66:K66" si="13">C46+C56+C57+C58+C64+C65</f>
        <v>0</v>
      </c>
      <c r="D66" s="337">
        <f t="shared" si="13"/>
        <v>0</v>
      </c>
      <c r="E66" s="337">
        <f t="shared" si="13"/>
        <v>0</v>
      </c>
      <c r="F66" s="337">
        <f t="shared" si="13"/>
        <v>0</v>
      </c>
      <c r="G66" s="337">
        <f t="shared" si="13"/>
        <v>0</v>
      </c>
      <c r="H66" s="337">
        <f t="shared" si="13"/>
        <v>0</v>
      </c>
      <c r="I66" s="337">
        <f t="shared" si="13"/>
        <v>0</v>
      </c>
      <c r="J66" s="337">
        <f t="shared" si="13"/>
        <v>0</v>
      </c>
      <c r="K66" s="337">
        <f t="shared" si="13"/>
        <v>0</v>
      </c>
      <c r="L66" s="338">
        <f t="shared" si="10"/>
        <v>0</v>
      </c>
    </row>
    <row r="67" spans="1:12" ht="9" thickTop="1"/>
    <row r="71" spans="1:12">
      <c r="B71" s="340"/>
      <c r="C71" s="340"/>
      <c r="D71" s="340"/>
      <c r="E71" s="340"/>
      <c r="F71" s="340"/>
      <c r="G71" s="340"/>
      <c r="H71" s="340"/>
      <c r="I71" s="340"/>
      <c r="J71" s="340"/>
      <c r="K71" s="340"/>
      <c r="L71" s="341"/>
    </row>
    <row r="72" spans="1:12">
      <c r="B72" s="340"/>
      <c r="C72" s="340"/>
      <c r="D72" s="340"/>
      <c r="E72" s="340"/>
      <c r="F72" s="340"/>
      <c r="G72" s="340"/>
      <c r="H72" s="340"/>
      <c r="I72" s="340"/>
      <c r="J72" s="340"/>
      <c r="K72" s="340"/>
      <c r="L72" s="341"/>
    </row>
    <row r="73" spans="1:12">
      <c r="B73" s="340"/>
      <c r="C73" s="340"/>
      <c r="D73" s="340"/>
      <c r="E73" s="340"/>
      <c r="F73" s="340"/>
      <c r="G73" s="340"/>
      <c r="H73" s="340"/>
      <c r="I73" s="340"/>
      <c r="J73" s="340"/>
      <c r="K73" s="340"/>
      <c r="L73" s="341"/>
    </row>
    <row r="74" spans="1:12">
      <c r="A74" s="318"/>
      <c r="B74" s="340"/>
      <c r="C74" s="340"/>
      <c r="D74" s="340"/>
      <c r="E74" s="340"/>
      <c r="F74" s="340"/>
      <c r="G74" s="340"/>
      <c r="H74" s="340"/>
      <c r="I74" s="340"/>
      <c r="J74" s="340"/>
      <c r="K74" s="340"/>
      <c r="L74" s="341"/>
    </row>
    <row r="75" spans="1:12">
      <c r="B75" s="340"/>
      <c r="C75" s="340"/>
      <c r="D75" s="340"/>
      <c r="E75" s="340"/>
      <c r="F75" s="340"/>
      <c r="G75" s="340"/>
      <c r="H75" s="340"/>
      <c r="I75" s="340"/>
      <c r="J75" s="340"/>
      <c r="K75" s="340"/>
      <c r="L75" s="341"/>
    </row>
    <row r="76" spans="1:12">
      <c r="B76" s="340"/>
      <c r="C76" s="340"/>
      <c r="D76" s="340"/>
      <c r="E76" s="340"/>
      <c r="F76" s="340"/>
      <c r="G76" s="340"/>
      <c r="H76" s="340"/>
      <c r="I76" s="340"/>
      <c r="J76" s="340"/>
      <c r="K76" s="340"/>
      <c r="L76" s="341"/>
    </row>
    <row r="77" spans="1:12">
      <c r="B77" s="339"/>
      <c r="C77" s="339"/>
      <c r="D77" s="339"/>
      <c r="E77" s="339"/>
      <c r="F77" s="339"/>
      <c r="G77" s="339"/>
      <c r="H77" s="339"/>
      <c r="I77" s="339"/>
      <c r="J77" s="339"/>
      <c r="K77" s="339"/>
      <c r="L77" s="346"/>
    </row>
    <row r="78" spans="1:12">
      <c r="B78" s="347"/>
      <c r="C78" s="347"/>
      <c r="D78" s="347"/>
      <c r="E78" s="347"/>
      <c r="F78" s="347"/>
      <c r="G78" s="347"/>
      <c r="H78" s="347"/>
      <c r="I78" s="347"/>
      <c r="J78" s="347"/>
      <c r="K78" s="347"/>
      <c r="L78" s="348"/>
    </row>
    <row r="79" spans="1:12">
      <c r="A79" s="349"/>
      <c r="B79" s="347"/>
      <c r="C79" s="347"/>
      <c r="D79" s="350"/>
      <c r="E79" s="347"/>
      <c r="F79" s="347"/>
      <c r="G79" s="347"/>
      <c r="H79" s="350"/>
      <c r="I79" s="350"/>
      <c r="J79" s="347"/>
      <c r="K79" s="347"/>
      <c r="L79" s="348"/>
    </row>
    <row r="80" spans="1:12">
      <c r="A80" s="351"/>
      <c r="B80" s="351"/>
      <c r="C80" s="351"/>
      <c r="D80" s="351"/>
      <c r="E80" s="351"/>
      <c r="F80" s="351"/>
      <c r="G80" s="351"/>
      <c r="H80" s="351"/>
      <c r="I80" s="351"/>
      <c r="J80" s="351"/>
      <c r="K80" s="351"/>
      <c r="L80" s="349"/>
    </row>
  </sheetData>
  <mergeCells count="24">
    <mergeCell ref="B37:L37"/>
    <mergeCell ref="A40:L40"/>
    <mergeCell ref="B41:B42"/>
    <mergeCell ref="C41:D41"/>
    <mergeCell ref="E41:E42"/>
    <mergeCell ref="F41:F42"/>
    <mergeCell ref="G41:G42"/>
    <mergeCell ref="H41:H42"/>
    <mergeCell ref="I41:I42"/>
    <mergeCell ref="J41:J42"/>
    <mergeCell ref="K41:K42"/>
    <mergeCell ref="L41:L42"/>
    <mergeCell ref="B1:L1"/>
    <mergeCell ref="A4:L4"/>
    <mergeCell ref="B5:B6"/>
    <mergeCell ref="C5:D5"/>
    <mergeCell ref="E5:E6"/>
    <mergeCell ref="F5:F6"/>
    <mergeCell ref="G5:G6"/>
    <mergeCell ref="H5:H6"/>
    <mergeCell ref="I5:I6"/>
    <mergeCell ref="J5:J6"/>
    <mergeCell ref="K5:K6"/>
    <mergeCell ref="L5:L6"/>
  </mergeCells>
  <conditionalFormatting sqref="A48:H53 B22:H22 P28:P47 P4:P21 I2:I3 I22:I24 I26:I27">
    <cfRule type="cellIs" dxfId="6" priority="1" stopIfTrue="1" operator="notEqual">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9" workbookViewId="0">
      <selection activeCell="B17" sqref="B17"/>
    </sheetView>
  </sheetViews>
  <sheetFormatPr baseColWidth="10" defaultColWidth="10.88671875" defaultRowHeight="10.199999999999999"/>
  <cols>
    <col min="1" max="1" width="33.33203125" style="74" customWidth="1"/>
    <col min="2" max="2" width="12.88671875" style="74" customWidth="1"/>
    <col min="3" max="3" width="11.77734375" style="74" customWidth="1"/>
    <col min="4" max="5" width="12" style="74" customWidth="1"/>
    <col min="6" max="6" width="13" style="74" customWidth="1"/>
    <col min="7" max="256" width="10.88671875" style="74"/>
    <col min="257" max="257" width="33.33203125" style="74" customWidth="1"/>
    <col min="258" max="258" width="12.88671875" style="74" customWidth="1"/>
    <col min="259" max="259" width="11.77734375" style="74" customWidth="1"/>
    <col min="260" max="261" width="12" style="74" customWidth="1"/>
    <col min="262" max="262" width="13" style="74" customWidth="1"/>
    <col min="263" max="512" width="10.88671875" style="74"/>
    <col min="513" max="513" width="33.33203125" style="74" customWidth="1"/>
    <col min="514" max="514" width="12.88671875" style="74" customWidth="1"/>
    <col min="515" max="515" width="11.77734375" style="74" customWidth="1"/>
    <col min="516" max="517" width="12" style="74" customWidth="1"/>
    <col min="518" max="518" width="13" style="74" customWidth="1"/>
    <col min="519" max="768" width="10.88671875" style="74"/>
    <col min="769" max="769" width="33.33203125" style="74" customWidth="1"/>
    <col min="770" max="770" width="12.88671875" style="74" customWidth="1"/>
    <col min="771" max="771" width="11.77734375" style="74" customWidth="1"/>
    <col min="772" max="773" width="12" style="74" customWidth="1"/>
    <col min="774" max="774" width="13" style="74" customWidth="1"/>
    <col min="775" max="1024" width="10.88671875" style="74"/>
    <col min="1025" max="1025" width="33.33203125" style="74" customWidth="1"/>
    <col min="1026" max="1026" width="12.88671875" style="74" customWidth="1"/>
    <col min="1027" max="1027" width="11.77734375" style="74" customWidth="1"/>
    <col min="1028" max="1029" width="12" style="74" customWidth="1"/>
    <col min="1030" max="1030" width="13" style="74" customWidth="1"/>
    <col min="1031" max="1280" width="10.88671875" style="74"/>
    <col min="1281" max="1281" width="33.33203125" style="74" customWidth="1"/>
    <col min="1282" max="1282" width="12.88671875" style="74" customWidth="1"/>
    <col min="1283" max="1283" width="11.77734375" style="74" customWidth="1"/>
    <col min="1284" max="1285" width="12" style="74" customWidth="1"/>
    <col min="1286" max="1286" width="13" style="74" customWidth="1"/>
    <col min="1287" max="1536" width="10.88671875" style="74"/>
    <col min="1537" max="1537" width="33.33203125" style="74" customWidth="1"/>
    <col min="1538" max="1538" width="12.88671875" style="74" customWidth="1"/>
    <col min="1539" max="1539" width="11.77734375" style="74" customWidth="1"/>
    <col min="1540" max="1541" width="12" style="74" customWidth="1"/>
    <col min="1542" max="1542" width="13" style="74" customWidth="1"/>
    <col min="1543" max="1792" width="10.88671875" style="74"/>
    <col min="1793" max="1793" width="33.33203125" style="74" customWidth="1"/>
    <col min="1794" max="1794" width="12.88671875" style="74" customWidth="1"/>
    <col min="1795" max="1795" width="11.77734375" style="74" customWidth="1"/>
    <col min="1796" max="1797" width="12" style="74" customWidth="1"/>
    <col min="1798" max="1798" width="13" style="74" customWidth="1"/>
    <col min="1799" max="2048" width="10.88671875" style="74"/>
    <col min="2049" max="2049" width="33.33203125" style="74" customWidth="1"/>
    <col min="2050" max="2050" width="12.88671875" style="74" customWidth="1"/>
    <col min="2051" max="2051" width="11.77734375" style="74" customWidth="1"/>
    <col min="2052" max="2053" width="12" style="74" customWidth="1"/>
    <col min="2054" max="2054" width="13" style="74" customWidth="1"/>
    <col min="2055" max="2304" width="10.88671875" style="74"/>
    <col min="2305" max="2305" width="33.33203125" style="74" customWidth="1"/>
    <col min="2306" max="2306" width="12.88671875" style="74" customWidth="1"/>
    <col min="2307" max="2307" width="11.77734375" style="74" customWidth="1"/>
    <col min="2308" max="2309" width="12" style="74" customWidth="1"/>
    <col min="2310" max="2310" width="13" style="74" customWidth="1"/>
    <col min="2311" max="2560" width="10.88671875" style="74"/>
    <col min="2561" max="2561" width="33.33203125" style="74" customWidth="1"/>
    <col min="2562" max="2562" width="12.88671875" style="74" customWidth="1"/>
    <col min="2563" max="2563" width="11.77734375" style="74" customWidth="1"/>
    <col min="2564" max="2565" width="12" style="74" customWidth="1"/>
    <col min="2566" max="2566" width="13" style="74" customWidth="1"/>
    <col min="2567" max="2816" width="10.88671875" style="74"/>
    <col min="2817" max="2817" width="33.33203125" style="74" customWidth="1"/>
    <col min="2818" max="2818" width="12.88671875" style="74" customWidth="1"/>
    <col min="2819" max="2819" width="11.77734375" style="74" customWidth="1"/>
    <col min="2820" max="2821" width="12" style="74" customWidth="1"/>
    <col min="2822" max="2822" width="13" style="74" customWidth="1"/>
    <col min="2823" max="3072" width="10.88671875" style="74"/>
    <col min="3073" max="3073" width="33.33203125" style="74" customWidth="1"/>
    <col min="3074" max="3074" width="12.88671875" style="74" customWidth="1"/>
    <col min="3075" max="3075" width="11.77734375" style="74" customWidth="1"/>
    <col min="3076" max="3077" width="12" style="74" customWidth="1"/>
    <col min="3078" max="3078" width="13" style="74" customWidth="1"/>
    <col min="3079" max="3328" width="10.88671875" style="74"/>
    <col min="3329" max="3329" width="33.33203125" style="74" customWidth="1"/>
    <col min="3330" max="3330" width="12.88671875" style="74" customWidth="1"/>
    <col min="3331" max="3331" width="11.77734375" style="74" customWidth="1"/>
    <col min="3332" max="3333" width="12" style="74" customWidth="1"/>
    <col min="3334" max="3334" width="13" style="74" customWidth="1"/>
    <col min="3335" max="3584" width="10.88671875" style="74"/>
    <col min="3585" max="3585" width="33.33203125" style="74" customWidth="1"/>
    <col min="3586" max="3586" width="12.88671875" style="74" customWidth="1"/>
    <col min="3587" max="3587" width="11.77734375" style="74" customWidth="1"/>
    <col min="3588" max="3589" width="12" style="74" customWidth="1"/>
    <col min="3590" max="3590" width="13" style="74" customWidth="1"/>
    <col min="3591" max="3840" width="10.88671875" style="74"/>
    <col min="3841" max="3841" width="33.33203125" style="74" customWidth="1"/>
    <col min="3842" max="3842" width="12.88671875" style="74" customWidth="1"/>
    <col min="3843" max="3843" width="11.77734375" style="74" customWidth="1"/>
    <col min="3844" max="3845" width="12" style="74" customWidth="1"/>
    <col min="3846" max="3846" width="13" style="74" customWidth="1"/>
    <col min="3847" max="4096" width="10.88671875" style="74"/>
    <col min="4097" max="4097" width="33.33203125" style="74" customWidth="1"/>
    <col min="4098" max="4098" width="12.88671875" style="74" customWidth="1"/>
    <col min="4099" max="4099" width="11.77734375" style="74" customWidth="1"/>
    <col min="4100" max="4101" width="12" style="74" customWidth="1"/>
    <col min="4102" max="4102" width="13" style="74" customWidth="1"/>
    <col min="4103" max="4352" width="10.88671875" style="74"/>
    <col min="4353" max="4353" width="33.33203125" style="74" customWidth="1"/>
    <col min="4354" max="4354" width="12.88671875" style="74" customWidth="1"/>
    <col min="4355" max="4355" width="11.77734375" style="74" customWidth="1"/>
    <col min="4356" max="4357" width="12" style="74" customWidth="1"/>
    <col min="4358" max="4358" width="13" style="74" customWidth="1"/>
    <col min="4359" max="4608" width="10.88671875" style="74"/>
    <col min="4609" max="4609" width="33.33203125" style="74" customWidth="1"/>
    <col min="4610" max="4610" width="12.88671875" style="74" customWidth="1"/>
    <col min="4611" max="4611" width="11.77734375" style="74" customWidth="1"/>
    <col min="4612" max="4613" width="12" style="74" customWidth="1"/>
    <col min="4614" max="4614" width="13" style="74" customWidth="1"/>
    <col min="4615" max="4864" width="10.88671875" style="74"/>
    <col min="4865" max="4865" width="33.33203125" style="74" customWidth="1"/>
    <col min="4866" max="4866" width="12.88671875" style="74" customWidth="1"/>
    <col min="4867" max="4867" width="11.77734375" style="74" customWidth="1"/>
    <col min="4868" max="4869" width="12" style="74" customWidth="1"/>
    <col min="4870" max="4870" width="13" style="74" customWidth="1"/>
    <col min="4871" max="5120" width="10.88671875" style="74"/>
    <col min="5121" max="5121" width="33.33203125" style="74" customWidth="1"/>
    <col min="5122" max="5122" width="12.88671875" style="74" customWidth="1"/>
    <col min="5123" max="5123" width="11.77734375" style="74" customWidth="1"/>
    <col min="5124" max="5125" width="12" style="74" customWidth="1"/>
    <col min="5126" max="5126" width="13" style="74" customWidth="1"/>
    <col min="5127" max="5376" width="10.88671875" style="74"/>
    <col min="5377" max="5377" width="33.33203125" style="74" customWidth="1"/>
    <col min="5378" max="5378" width="12.88671875" style="74" customWidth="1"/>
    <col min="5379" max="5379" width="11.77734375" style="74" customWidth="1"/>
    <col min="5380" max="5381" width="12" style="74" customWidth="1"/>
    <col min="5382" max="5382" width="13" style="74" customWidth="1"/>
    <col min="5383" max="5632" width="10.88671875" style="74"/>
    <col min="5633" max="5633" width="33.33203125" style="74" customWidth="1"/>
    <col min="5634" max="5634" width="12.88671875" style="74" customWidth="1"/>
    <col min="5635" max="5635" width="11.77734375" style="74" customWidth="1"/>
    <col min="5636" max="5637" width="12" style="74" customWidth="1"/>
    <col min="5638" max="5638" width="13" style="74" customWidth="1"/>
    <col min="5639" max="5888" width="10.88671875" style="74"/>
    <col min="5889" max="5889" width="33.33203125" style="74" customWidth="1"/>
    <col min="5890" max="5890" width="12.88671875" style="74" customWidth="1"/>
    <col min="5891" max="5891" width="11.77734375" style="74" customWidth="1"/>
    <col min="5892" max="5893" width="12" style="74" customWidth="1"/>
    <col min="5894" max="5894" width="13" style="74" customWidth="1"/>
    <col min="5895" max="6144" width="10.88671875" style="74"/>
    <col min="6145" max="6145" width="33.33203125" style="74" customWidth="1"/>
    <col min="6146" max="6146" width="12.88671875" style="74" customWidth="1"/>
    <col min="6147" max="6147" width="11.77734375" style="74" customWidth="1"/>
    <col min="6148" max="6149" width="12" style="74" customWidth="1"/>
    <col min="6150" max="6150" width="13" style="74" customWidth="1"/>
    <col min="6151" max="6400" width="10.88671875" style="74"/>
    <col min="6401" max="6401" width="33.33203125" style="74" customWidth="1"/>
    <col min="6402" max="6402" width="12.88671875" style="74" customWidth="1"/>
    <col min="6403" max="6403" width="11.77734375" style="74" customWidth="1"/>
    <col min="6404" max="6405" width="12" style="74" customWidth="1"/>
    <col min="6406" max="6406" width="13" style="74" customWidth="1"/>
    <col min="6407" max="6656" width="10.88671875" style="74"/>
    <col min="6657" max="6657" width="33.33203125" style="74" customWidth="1"/>
    <col min="6658" max="6658" width="12.88671875" style="74" customWidth="1"/>
    <col min="6659" max="6659" width="11.77734375" style="74" customWidth="1"/>
    <col min="6660" max="6661" width="12" style="74" customWidth="1"/>
    <col min="6662" max="6662" width="13" style="74" customWidth="1"/>
    <col min="6663" max="6912" width="10.88671875" style="74"/>
    <col min="6913" max="6913" width="33.33203125" style="74" customWidth="1"/>
    <col min="6914" max="6914" width="12.88671875" style="74" customWidth="1"/>
    <col min="6915" max="6915" width="11.77734375" style="74" customWidth="1"/>
    <col min="6916" max="6917" width="12" style="74" customWidth="1"/>
    <col min="6918" max="6918" width="13" style="74" customWidth="1"/>
    <col min="6919" max="7168" width="10.88671875" style="74"/>
    <col min="7169" max="7169" width="33.33203125" style="74" customWidth="1"/>
    <col min="7170" max="7170" width="12.88671875" style="74" customWidth="1"/>
    <col min="7171" max="7171" width="11.77734375" style="74" customWidth="1"/>
    <col min="7172" max="7173" width="12" style="74" customWidth="1"/>
    <col min="7174" max="7174" width="13" style="74" customWidth="1"/>
    <col min="7175" max="7424" width="10.88671875" style="74"/>
    <col min="7425" max="7425" width="33.33203125" style="74" customWidth="1"/>
    <col min="7426" max="7426" width="12.88671875" style="74" customWidth="1"/>
    <col min="7427" max="7427" width="11.77734375" style="74" customWidth="1"/>
    <col min="7428" max="7429" width="12" style="74" customWidth="1"/>
    <col min="7430" max="7430" width="13" style="74" customWidth="1"/>
    <col min="7431" max="7680" width="10.88671875" style="74"/>
    <col min="7681" max="7681" width="33.33203125" style="74" customWidth="1"/>
    <col min="7682" max="7682" width="12.88671875" style="74" customWidth="1"/>
    <col min="7683" max="7683" width="11.77734375" style="74" customWidth="1"/>
    <col min="7684" max="7685" width="12" style="74" customWidth="1"/>
    <col min="7686" max="7686" width="13" style="74" customWidth="1"/>
    <col min="7687" max="7936" width="10.88671875" style="74"/>
    <col min="7937" max="7937" width="33.33203125" style="74" customWidth="1"/>
    <col min="7938" max="7938" width="12.88671875" style="74" customWidth="1"/>
    <col min="7939" max="7939" width="11.77734375" style="74" customWidth="1"/>
    <col min="7940" max="7941" width="12" style="74" customWidth="1"/>
    <col min="7942" max="7942" width="13" style="74" customWidth="1"/>
    <col min="7943" max="8192" width="10.88671875" style="74"/>
    <col min="8193" max="8193" width="33.33203125" style="74" customWidth="1"/>
    <col min="8194" max="8194" width="12.88671875" style="74" customWidth="1"/>
    <col min="8195" max="8195" width="11.77734375" style="74" customWidth="1"/>
    <col min="8196" max="8197" width="12" style="74" customWidth="1"/>
    <col min="8198" max="8198" width="13" style="74" customWidth="1"/>
    <col min="8199" max="8448" width="10.88671875" style="74"/>
    <col min="8449" max="8449" width="33.33203125" style="74" customWidth="1"/>
    <col min="8450" max="8450" width="12.88671875" style="74" customWidth="1"/>
    <col min="8451" max="8451" width="11.77734375" style="74" customWidth="1"/>
    <col min="8452" max="8453" width="12" style="74" customWidth="1"/>
    <col min="8454" max="8454" width="13" style="74" customWidth="1"/>
    <col min="8455" max="8704" width="10.88671875" style="74"/>
    <col min="8705" max="8705" width="33.33203125" style="74" customWidth="1"/>
    <col min="8706" max="8706" width="12.88671875" style="74" customWidth="1"/>
    <col min="8707" max="8707" width="11.77734375" style="74" customWidth="1"/>
    <col min="8708" max="8709" width="12" style="74" customWidth="1"/>
    <col min="8710" max="8710" width="13" style="74" customWidth="1"/>
    <col min="8711" max="8960" width="10.88671875" style="74"/>
    <col min="8961" max="8961" width="33.33203125" style="74" customWidth="1"/>
    <col min="8962" max="8962" width="12.88671875" style="74" customWidth="1"/>
    <col min="8963" max="8963" width="11.77734375" style="74" customWidth="1"/>
    <col min="8964" max="8965" width="12" style="74" customWidth="1"/>
    <col min="8966" max="8966" width="13" style="74" customWidth="1"/>
    <col min="8967" max="9216" width="10.88671875" style="74"/>
    <col min="9217" max="9217" width="33.33203125" style="74" customWidth="1"/>
    <col min="9218" max="9218" width="12.88671875" style="74" customWidth="1"/>
    <col min="9219" max="9219" width="11.77734375" style="74" customWidth="1"/>
    <col min="9220" max="9221" width="12" style="74" customWidth="1"/>
    <col min="9222" max="9222" width="13" style="74" customWidth="1"/>
    <col min="9223" max="9472" width="10.88671875" style="74"/>
    <col min="9473" max="9473" width="33.33203125" style="74" customWidth="1"/>
    <col min="9474" max="9474" width="12.88671875" style="74" customWidth="1"/>
    <col min="9475" max="9475" width="11.77734375" style="74" customWidth="1"/>
    <col min="9476" max="9477" width="12" style="74" customWidth="1"/>
    <col min="9478" max="9478" width="13" style="74" customWidth="1"/>
    <col min="9479" max="9728" width="10.88671875" style="74"/>
    <col min="9729" max="9729" width="33.33203125" style="74" customWidth="1"/>
    <col min="9730" max="9730" width="12.88671875" style="74" customWidth="1"/>
    <col min="9731" max="9731" width="11.77734375" style="74" customWidth="1"/>
    <col min="9732" max="9733" width="12" style="74" customWidth="1"/>
    <col min="9734" max="9734" width="13" style="74" customWidth="1"/>
    <col min="9735" max="9984" width="10.88671875" style="74"/>
    <col min="9985" max="9985" width="33.33203125" style="74" customWidth="1"/>
    <col min="9986" max="9986" width="12.88671875" style="74" customWidth="1"/>
    <col min="9987" max="9987" width="11.77734375" style="74" customWidth="1"/>
    <col min="9988" max="9989" width="12" style="74" customWidth="1"/>
    <col min="9990" max="9990" width="13" style="74" customWidth="1"/>
    <col min="9991" max="10240" width="10.88671875" style="74"/>
    <col min="10241" max="10241" width="33.33203125" style="74" customWidth="1"/>
    <col min="10242" max="10242" width="12.88671875" style="74" customWidth="1"/>
    <col min="10243" max="10243" width="11.77734375" style="74" customWidth="1"/>
    <col min="10244" max="10245" width="12" style="74" customWidth="1"/>
    <col min="10246" max="10246" width="13" style="74" customWidth="1"/>
    <col min="10247" max="10496" width="10.88671875" style="74"/>
    <col min="10497" max="10497" width="33.33203125" style="74" customWidth="1"/>
    <col min="10498" max="10498" width="12.88671875" style="74" customWidth="1"/>
    <col min="10499" max="10499" width="11.77734375" style="74" customWidth="1"/>
    <col min="10500" max="10501" width="12" style="74" customWidth="1"/>
    <col min="10502" max="10502" width="13" style="74" customWidth="1"/>
    <col min="10503" max="10752" width="10.88671875" style="74"/>
    <col min="10753" max="10753" width="33.33203125" style="74" customWidth="1"/>
    <col min="10754" max="10754" width="12.88671875" style="74" customWidth="1"/>
    <col min="10755" max="10755" width="11.77734375" style="74" customWidth="1"/>
    <col min="10756" max="10757" width="12" style="74" customWidth="1"/>
    <col min="10758" max="10758" width="13" style="74" customWidth="1"/>
    <col min="10759" max="11008" width="10.88671875" style="74"/>
    <col min="11009" max="11009" width="33.33203125" style="74" customWidth="1"/>
    <col min="11010" max="11010" width="12.88671875" style="74" customWidth="1"/>
    <col min="11011" max="11011" width="11.77734375" style="74" customWidth="1"/>
    <col min="11012" max="11013" width="12" style="74" customWidth="1"/>
    <col min="11014" max="11014" width="13" style="74" customWidth="1"/>
    <col min="11015" max="11264" width="10.88671875" style="74"/>
    <col min="11265" max="11265" width="33.33203125" style="74" customWidth="1"/>
    <col min="11266" max="11266" width="12.88671875" style="74" customWidth="1"/>
    <col min="11267" max="11267" width="11.77734375" style="74" customWidth="1"/>
    <col min="11268" max="11269" width="12" style="74" customWidth="1"/>
    <col min="11270" max="11270" width="13" style="74" customWidth="1"/>
    <col min="11271" max="11520" width="10.88671875" style="74"/>
    <col min="11521" max="11521" width="33.33203125" style="74" customWidth="1"/>
    <col min="11522" max="11522" width="12.88671875" style="74" customWidth="1"/>
    <col min="11523" max="11523" width="11.77734375" style="74" customWidth="1"/>
    <col min="11524" max="11525" width="12" style="74" customWidth="1"/>
    <col min="11526" max="11526" width="13" style="74" customWidth="1"/>
    <col min="11527" max="11776" width="10.88671875" style="74"/>
    <col min="11777" max="11777" width="33.33203125" style="74" customWidth="1"/>
    <col min="11778" max="11778" width="12.88671875" style="74" customWidth="1"/>
    <col min="11779" max="11779" width="11.77734375" style="74" customWidth="1"/>
    <col min="11780" max="11781" width="12" style="74" customWidth="1"/>
    <col min="11782" max="11782" width="13" style="74" customWidth="1"/>
    <col min="11783" max="12032" width="10.88671875" style="74"/>
    <col min="12033" max="12033" width="33.33203125" style="74" customWidth="1"/>
    <col min="12034" max="12034" width="12.88671875" style="74" customWidth="1"/>
    <col min="12035" max="12035" width="11.77734375" style="74" customWidth="1"/>
    <col min="12036" max="12037" width="12" style="74" customWidth="1"/>
    <col min="12038" max="12038" width="13" style="74" customWidth="1"/>
    <col min="12039" max="12288" width="10.88671875" style="74"/>
    <col min="12289" max="12289" width="33.33203125" style="74" customWidth="1"/>
    <col min="12290" max="12290" width="12.88671875" style="74" customWidth="1"/>
    <col min="12291" max="12291" width="11.77734375" style="74" customWidth="1"/>
    <col min="12292" max="12293" width="12" style="74" customWidth="1"/>
    <col min="12294" max="12294" width="13" style="74" customWidth="1"/>
    <col min="12295" max="12544" width="10.88671875" style="74"/>
    <col min="12545" max="12545" width="33.33203125" style="74" customWidth="1"/>
    <col min="12546" max="12546" width="12.88671875" style="74" customWidth="1"/>
    <col min="12547" max="12547" width="11.77734375" style="74" customWidth="1"/>
    <col min="12548" max="12549" width="12" style="74" customWidth="1"/>
    <col min="12550" max="12550" width="13" style="74" customWidth="1"/>
    <col min="12551" max="12800" width="10.88671875" style="74"/>
    <col min="12801" max="12801" width="33.33203125" style="74" customWidth="1"/>
    <col min="12802" max="12802" width="12.88671875" style="74" customWidth="1"/>
    <col min="12803" max="12803" width="11.77734375" style="74" customWidth="1"/>
    <col min="12804" max="12805" width="12" style="74" customWidth="1"/>
    <col min="12806" max="12806" width="13" style="74" customWidth="1"/>
    <col min="12807" max="13056" width="10.88671875" style="74"/>
    <col min="13057" max="13057" width="33.33203125" style="74" customWidth="1"/>
    <col min="13058" max="13058" width="12.88671875" style="74" customWidth="1"/>
    <col min="13059" max="13059" width="11.77734375" style="74" customWidth="1"/>
    <col min="13060" max="13061" width="12" style="74" customWidth="1"/>
    <col min="13062" max="13062" width="13" style="74" customWidth="1"/>
    <col min="13063" max="13312" width="10.88671875" style="74"/>
    <col min="13313" max="13313" width="33.33203125" style="74" customWidth="1"/>
    <col min="13314" max="13314" width="12.88671875" style="74" customWidth="1"/>
    <col min="13315" max="13315" width="11.77734375" style="74" customWidth="1"/>
    <col min="13316" max="13317" width="12" style="74" customWidth="1"/>
    <col min="13318" max="13318" width="13" style="74" customWidth="1"/>
    <col min="13319" max="13568" width="10.88671875" style="74"/>
    <col min="13569" max="13569" width="33.33203125" style="74" customWidth="1"/>
    <col min="13570" max="13570" width="12.88671875" style="74" customWidth="1"/>
    <col min="13571" max="13571" width="11.77734375" style="74" customWidth="1"/>
    <col min="13572" max="13573" width="12" style="74" customWidth="1"/>
    <col min="13574" max="13574" width="13" style="74" customWidth="1"/>
    <col min="13575" max="13824" width="10.88671875" style="74"/>
    <col min="13825" max="13825" width="33.33203125" style="74" customWidth="1"/>
    <col min="13826" max="13826" width="12.88671875" style="74" customWidth="1"/>
    <col min="13827" max="13827" width="11.77734375" style="74" customWidth="1"/>
    <col min="13828" max="13829" width="12" style="74" customWidth="1"/>
    <col min="13830" max="13830" width="13" style="74" customWidth="1"/>
    <col min="13831" max="14080" width="10.88671875" style="74"/>
    <col min="14081" max="14081" width="33.33203125" style="74" customWidth="1"/>
    <col min="14082" max="14082" width="12.88671875" style="74" customWidth="1"/>
    <col min="14083" max="14083" width="11.77734375" style="74" customWidth="1"/>
    <col min="14084" max="14085" width="12" style="74" customWidth="1"/>
    <col min="14086" max="14086" width="13" style="74" customWidth="1"/>
    <col min="14087" max="14336" width="10.88671875" style="74"/>
    <col min="14337" max="14337" width="33.33203125" style="74" customWidth="1"/>
    <col min="14338" max="14338" width="12.88671875" style="74" customWidth="1"/>
    <col min="14339" max="14339" width="11.77734375" style="74" customWidth="1"/>
    <col min="14340" max="14341" width="12" style="74" customWidth="1"/>
    <col min="14342" max="14342" width="13" style="74" customWidth="1"/>
    <col min="14343" max="14592" width="10.88671875" style="74"/>
    <col min="14593" max="14593" width="33.33203125" style="74" customWidth="1"/>
    <col min="14594" max="14594" width="12.88671875" style="74" customWidth="1"/>
    <col min="14595" max="14595" width="11.77734375" style="74" customWidth="1"/>
    <col min="14596" max="14597" width="12" style="74" customWidth="1"/>
    <col min="14598" max="14598" width="13" style="74" customWidth="1"/>
    <col min="14599" max="14848" width="10.88671875" style="74"/>
    <col min="14849" max="14849" width="33.33203125" style="74" customWidth="1"/>
    <col min="14850" max="14850" width="12.88671875" style="74" customWidth="1"/>
    <col min="14851" max="14851" width="11.77734375" style="74" customWidth="1"/>
    <col min="14852" max="14853" width="12" style="74" customWidth="1"/>
    <col min="14854" max="14854" width="13" style="74" customWidth="1"/>
    <col min="14855" max="15104" width="10.88671875" style="74"/>
    <col min="15105" max="15105" width="33.33203125" style="74" customWidth="1"/>
    <col min="15106" max="15106" width="12.88671875" style="74" customWidth="1"/>
    <col min="15107" max="15107" width="11.77734375" style="74" customWidth="1"/>
    <col min="15108" max="15109" width="12" style="74" customWidth="1"/>
    <col min="15110" max="15110" width="13" style="74" customWidth="1"/>
    <col min="15111" max="15360" width="10.88671875" style="74"/>
    <col min="15361" max="15361" width="33.33203125" style="74" customWidth="1"/>
    <col min="15362" max="15362" width="12.88671875" style="74" customWidth="1"/>
    <col min="15363" max="15363" width="11.77734375" style="74" customWidth="1"/>
    <col min="15364" max="15365" width="12" style="74" customWidth="1"/>
    <col min="15366" max="15366" width="13" style="74" customWidth="1"/>
    <col min="15367" max="15616" width="10.88671875" style="74"/>
    <col min="15617" max="15617" width="33.33203125" style="74" customWidth="1"/>
    <col min="15618" max="15618" width="12.88671875" style="74" customWidth="1"/>
    <col min="15619" max="15619" width="11.77734375" style="74" customWidth="1"/>
    <col min="15620" max="15621" width="12" style="74" customWidth="1"/>
    <col min="15622" max="15622" width="13" style="74" customWidth="1"/>
    <col min="15623" max="15872" width="10.88671875" style="74"/>
    <col min="15873" max="15873" width="33.33203125" style="74" customWidth="1"/>
    <col min="15874" max="15874" width="12.88671875" style="74" customWidth="1"/>
    <col min="15875" max="15875" width="11.77734375" style="74" customWidth="1"/>
    <col min="15876" max="15877" width="12" style="74" customWidth="1"/>
    <col min="15878" max="15878" width="13" style="74" customWidth="1"/>
    <col min="15879" max="16128" width="10.88671875" style="74"/>
    <col min="16129" max="16129" width="33.33203125" style="74" customWidth="1"/>
    <col min="16130" max="16130" width="12.88671875" style="74" customWidth="1"/>
    <col min="16131" max="16131" width="11.77734375" style="74" customWidth="1"/>
    <col min="16132" max="16133" width="12" style="74" customWidth="1"/>
    <col min="16134" max="16134" width="13" style="74" customWidth="1"/>
    <col min="16135" max="16384" width="10.88671875" style="74"/>
  </cols>
  <sheetData>
    <row r="1" spans="1:7" ht="32.25" customHeight="1">
      <c r="A1" s="314" t="s">
        <v>16</v>
      </c>
      <c r="B1" s="682" t="s">
        <v>133</v>
      </c>
      <c r="C1" s="682"/>
      <c r="D1" s="682"/>
      <c r="E1" s="682"/>
      <c r="F1" s="682"/>
    </row>
    <row r="2" spans="1:7" ht="16.05" customHeight="1">
      <c r="A2" s="314" t="s">
        <v>134</v>
      </c>
      <c r="B2" s="315" t="s">
        <v>18</v>
      </c>
      <c r="D2" s="316" t="s">
        <v>19</v>
      </c>
      <c r="E2" s="315" t="s">
        <v>135</v>
      </c>
      <c r="F2" s="352"/>
    </row>
    <row r="3" spans="1:7" ht="16.05" customHeight="1">
      <c r="A3" s="314" t="s">
        <v>136</v>
      </c>
      <c r="B3" s="315" t="s">
        <v>137</v>
      </c>
      <c r="E3" s="316"/>
      <c r="F3" s="352"/>
    </row>
    <row r="4" spans="1:7" ht="16.05" customHeight="1">
      <c r="E4" s="316"/>
      <c r="F4" s="352"/>
    </row>
    <row r="5" spans="1:7" ht="24" customHeight="1" thickBot="1">
      <c r="A5" s="317" t="s">
        <v>484</v>
      </c>
    </row>
    <row r="6" spans="1:7" ht="18" customHeight="1" thickTop="1">
      <c r="A6" s="353"/>
      <c r="B6" s="354"/>
      <c r="C6" s="354"/>
      <c r="D6" s="354"/>
      <c r="E6" s="354"/>
      <c r="F6" s="355"/>
    </row>
    <row r="7" spans="1:7" ht="16.05" customHeight="1">
      <c r="A7" s="356"/>
      <c r="B7" s="74" t="s">
        <v>138</v>
      </c>
      <c r="F7" s="357">
        <v>0</v>
      </c>
    </row>
    <row r="8" spans="1:7" ht="16.05" customHeight="1">
      <c r="A8" s="356"/>
      <c r="B8" s="74" t="s">
        <v>139</v>
      </c>
      <c r="F8" s="357">
        <v>0</v>
      </c>
    </row>
    <row r="9" spans="1:7" ht="16.05" customHeight="1">
      <c r="A9" s="356"/>
      <c r="B9" s="74" t="s">
        <v>140</v>
      </c>
      <c r="F9" s="357">
        <v>0</v>
      </c>
    </row>
    <row r="10" spans="1:7" ht="16.05" customHeight="1">
      <c r="A10" s="356"/>
      <c r="B10" s="74" t="s">
        <v>141</v>
      </c>
      <c r="F10" s="357">
        <v>0</v>
      </c>
    </row>
    <row r="11" spans="1:7" ht="16.05" customHeight="1">
      <c r="A11" s="356"/>
      <c r="B11" s="74" t="s">
        <v>142</v>
      </c>
      <c r="F11" s="357">
        <v>0</v>
      </c>
    </row>
    <row r="12" spans="1:7" s="76" customFormat="1" ht="24" customHeight="1">
      <c r="A12" s="358"/>
      <c r="B12" s="359" t="s">
        <v>143</v>
      </c>
      <c r="C12" s="360"/>
      <c r="D12" s="360"/>
      <c r="E12" s="360"/>
      <c r="F12" s="361">
        <f>SUM(F7:F11)</f>
        <v>0</v>
      </c>
      <c r="G12" s="75"/>
    </row>
    <row r="13" spans="1:7" ht="24" customHeight="1">
      <c r="A13" s="362" t="s">
        <v>144</v>
      </c>
      <c r="B13" s="363"/>
      <c r="C13" s="364" t="s">
        <v>145</v>
      </c>
      <c r="D13" s="364" t="s">
        <v>146</v>
      </c>
      <c r="E13" s="364" t="s">
        <v>147</v>
      </c>
      <c r="F13" s="365" t="s">
        <v>148</v>
      </c>
      <c r="G13" s="78"/>
    </row>
    <row r="14" spans="1:7" ht="16.05" customHeight="1">
      <c r="A14" s="356" t="s">
        <v>149</v>
      </c>
      <c r="C14" s="366" t="s">
        <v>150</v>
      </c>
      <c r="D14" s="367">
        <v>0</v>
      </c>
      <c r="E14" s="367">
        <v>0</v>
      </c>
      <c r="F14" s="357">
        <v>0</v>
      </c>
      <c r="G14" s="78"/>
    </row>
    <row r="15" spans="1:7" ht="16.05" customHeight="1">
      <c r="A15" s="356" t="s">
        <v>151</v>
      </c>
      <c r="C15" s="366" t="s">
        <v>152</v>
      </c>
      <c r="D15" s="367">
        <v>0</v>
      </c>
      <c r="E15" s="367">
        <v>0</v>
      </c>
      <c r="F15" s="357">
        <v>0</v>
      </c>
      <c r="G15" s="78"/>
    </row>
    <row r="16" spans="1:7" ht="16.05" customHeight="1">
      <c r="A16" s="356" t="s">
        <v>153</v>
      </c>
      <c r="C16" s="366" t="s">
        <v>154</v>
      </c>
      <c r="D16" s="367">
        <v>0</v>
      </c>
      <c r="E16" s="367">
        <v>0</v>
      </c>
      <c r="F16" s="357">
        <v>0</v>
      </c>
      <c r="G16" s="78"/>
    </row>
    <row r="17" spans="1:7" ht="16.05" customHeight="1">
      <c r="A17" s="356" t="s">
        <v>155</v>
      </c>
      <c r="C17" s="366" t="s">
        <v>156</v>
      </c>
      <c r="D17" s="367">
        <v>0</v>
      </c>
      <c r="E17" s="367">
        <v>0</v>
      </c>
      <c r="F17" s="357">
        <v>0</v>
      </c>
      <c r="G17" s="78"/>
    </row>
    <row r="18" spans="1:7" ht="16.05" customHeight="1">
      <c r="A18" s="356" t="s">
        <v>157</v>
      </c>
      <c r="C18" s="366" t="s">
        <v>158</v>
      </c>
      <c r="D18" s="367">
        <v>0</v>
      </c>
      <c r="E18" s="367">
        <v>0</v>
      </c>
      <c r="F18" s="357">
        <v>0</v>
      </c>
      <c r="G18" s="78"/>
    </row>
    <row r="19" spans="1:7" ht="16.05" customHeight="1">
      <c r="A19" s="356" t="s">
        <v>159</v>
      </c>
      <c r="C19" s="366" t="s">
        <v>160</v>
      </c>
      <c r="D19" s="367">
        <v>0</v>
      </c>
      <c r="E19" s="367">
        <v>0</v>
      </c>
      <c r="F19" s="357">
        <v>0</v>
      </c>
      <c r="G19" s="78"/>
    </row>
    <row r="20" spans="1:7" ht="16.05" customHeight="1">
      <c r="A20" s="356" t="s">
        <v>161</v>
      </c>
      <c r="C20" s="366" t="s">
        <v>162</v>
      </c>
      <c r="D20" s="367">
        <v>0</v>
      </c>
      <c r="E20" s="367">
        <v>0</v>
      </c>
      <c r="F20" s="357">
        <v>0</v>
      </c>
      <c r="G20" s="78"/>
    </row>
    <row r="21" spans="1:7" ht="16.05" customHeight="1">
      <c r="A21" s="356" t="s">
        <v>163</v>
      </c>
      <c r="C21" s="366" t="s">
        <v>164</v>
      </c>
      <c r="D21" s="367">
        <v>0</v>
      </c>
      <c r="E21" s="367">
        <v>0</v>
      </c>
      <c r="F21" s="357">
        <v>0</v>
      </c>
      <c r="G21" s="78"/>
    </row>
    <row r="22" spans="1:7" ht="16.05" customHeight="1">
      <c r="A22" s="356" t="s">
        <v>165</v>
      </c>
      <c r="C22" s="366" t="s">
        <v>166</v>
      </c>
      <c r="D22" s="367">
        <v>0</v>
      </c>
      <c r="E22" s="367">
        <v>0</v>
      </c>
      <c r="F22" s="357">
        <v>0</v>
      </c>
      <c r="G22" s="78"/>
    </row>
    <row r="23" spans="1:7" ht="16.05" customHeight="1">
      <c r="A23" s="356" t="s">
        <v>167</v>
      </c>
      <c r="C23" s="366" t="s">
        <v>168</v>
      </c>
      <c r="D23" s="367">
        <v>0</v>
      </c>
      <c r="E23" s="367">
        <v>0</v>
      </c>
      <c r="F23" s="357">
        <v>0</v>
      </c>
      <c r="G23" s="78"/>
    </row>
    <row r="24" spans="1:7" ht="16.05" customHeight="1">
      <c r="A24" s="356" t="s">
        <v>169</v>
      </c>
      <c r="C24" s="366" t="s">
        <v>170</v>
      </c>
      <c r="D24" s="367">
        <v>0</v>
      </c>
      <c r="E24" s="367">
        <v>0</v>
      </c>
      <c r="F24" s="357">
        <v>0</v>
      </c>
      <c r="G24" s="78"/>
    </row>
    <row r="25" spans="1:7" ht="16.05" customHeight="1">
      <c r="A25" s="356" t="s">
        <v>171</v>
      </c>
      <c r="C25" s="366" t="s">
        <v>172</v>
      </c>
      <c r="D25" s="367">
        <v>0</v>
      </c>
      <c r="E25" s="367">
        <v>0</v>
      </c>
      <c r="F25" s="357">
        <v>0</v>
      </c>
      <c r="G25" s="78"/>
    </row>
    <row r="26" spans="1:7" ht="16.05" customHeight="1">
      <c r="A26" s="356" t="s">
        <v>173</v>
      </c>
      <c r="C26" s="366" t="s">
        <v>174</v>
      </c>
      <c r="D26" s="367">
        <v>0</v>
      </c>
      <c r="E26" s="367">
        <v>0</v>
      </c>
      <c r="F26" s="357">
        <v>0</v>
      </c>
      <c r="G26" s="78"/>
    </row>
    <row r="27" spans="1:7" ht="23.25" customHeight="1">
      <c r="A27" s="692" t="s">
        <v>175</v>
      </c>
      <c r="B27" s="693"/>
      <c r="C27" s="368"/>
      <c r="D27" s="369">
        <f>SUM(D14:D26)</f>
        <v>0</v>
      </c>
      <c r="E27" s="369">
        <f>SUM(E14:E26)</f>
        <v>0</v>
      </c>
      <c r="F27" s="370">
        <f>SUM(F14:F26)</f>
        <v>0</v>
      </c>
      <c r="G27" s="79"/>
    </row>
    <row r="28" spans="1:7" ht="16.05" customHeight="1">
      <c r="A28" s="356" t="s">
        <v>176</v>
      </c>
      <c r="C28" s="366" t="s">
        <v>177</v>
      </c>
      <c r="D28" s="366" t="s">
        <v>178</v>
      </c>
      <c r="E28" s="366" t="s">
        <v>178</v>
      </c>
      <c r="F28" s="357">
        <v>0</v>
      </c>
      <c r="G28" s="78"/>
    </row>
    <row r="29" spans="1:7" ht="16.05" customHeight="1">
      <c r="A29" s="356" t="s">
        <v>179</v>
      </c>
      <c r="C29" s="366" t="s">
        <v>180</v>
      </c>
      <c r="D29" s="366" t="s">
        <v>178</v>
      </c>
      <c r="E29" s="366" t="s">
        <v>178</v>
      </c>
      <c r="F29" s="357">
        <v>0</v>
      </c>
      <c r="G29" s="78"/>
    </row>
    <row r="30" spans="1:7" ht="16.05" customHeight="1">
      <c r="A30" s="356" t="s">
        <v>181</v>
      </c>
      <c r="C30" s="366" t="s">
        <v>177</v>
      </c>
      <c r="D30" s="366" t="s">
        <v>178</v>
      </c>
      <c r="E30" s="366" t="s">
        <v>178</v>
      </c>
      <c r="F30" s="357">
        <v>0</v>
      </c>
      <c r="G30" s="78"/>
    </row>
    <row r="31" spans="1:7" ht="16.05" customHeight="1">
      <c r="A31" s="356" t="s">
        <v>182</v>
      </c>
      <c r="C31" s="366" t="s">
        <v>183</v>
      </c>
      <c r="D31" s="366" t="s">
        <v>178</v>
      </c>
      <c r="E31" s="366" t="s">
        <v>178</v>
      </c>
      <c r="F31" s="357">
        <v>0</v>
      </c>
      <c r="G31" s="78"/>
    </row>
    <row r="32" spans="1:7" ht="16.05" customHeight="1">
      <c r="A32" s="356" t="s">
        <v>184</v>
      </c>
      <c r="C32" s="366" t="s">
        <v>185</v>
      </c>
      <c r="D32" s="366" t="s">
        <v>178</v>
      </c>
      <c r="E32" s="366" t="s">
        <v>178</v>
      </c>
      <c r="F32" s="357">
        <v>0</v>
      </c>
      <c r="G32" s="78"/>
    </row>
    <row r="33" spans="1:7" ht="16.05" customHeight="1">
      <c r="A33" s="356" t="s">
        <v>186</v>
      </c>
      <c r="C33" s="366" t="s">
        <v>187</v>
      </c>
      <c r="D33" s="366" t="s">
        <v>178</v>
      </c>
      <c r="E33" s="366" t="s">
        <v>178</v>
      </c>
      <c r="F33" s="357">
        <v>0</v>
      </c>
      <c r="G33" s="78"/>
    </row>
    <row r="34" spans="1:7" ht="16.05" customHeight="1">
      <c r="A34" s="356" t="s">
        <v>188</v>
      </c>
      <c r="C34" s="366" t="s">
        <v>187</v>
      </c>
      <c r="D34" s="366" t="s">
        <v>178</v>
      </c>
      <c r="E34" s="366" t="s">
        <v>178</v>
      </c>
      <c r="F34" s="357">
        <v>0</v>
      </c>
      <c r="G34" s="78"/>
    </row>
    <row r="35" spans="1:7" ht="16.05" customHeight="1">
      <c r="A35" s="356" t="s">
        <v>189</v>
      </c>
      <c r="C35" s="366" t="s">
        <v>190</v>
      </c>
      <c r="D35" s="366" t="s">
        <v>178</v>
      </c>
      <c r="E35" s="366" t="s">
        <v>178</v>
      </c>
      <c r="F35" s="357">
        <v>0</v>
      </c>
      <c r="G35" s="78"/>
    </row>
    <row r="36" spans="1:7" ht="24" customHeight="1">
      <c r="A36" s="692" t="s">
        <v>191</v>
      </c>
      <c r="B36" s="693"/>
      <c r="C36" s="368"/>
      <c r="D36" s="371" t="s">
        <v>178</v>
      </c>
      <c r="E36" s="371" t="s">
        <v>178</v>
      </c>
      <c r="F36" s="372">
        <f>SUM(F28:F35)</f>
        <v>0</v>
      </c>
      <c r="G36" s="79"/>
    </row>
    <row r="37" spans="1:7" ht="24" customHeight="1" thickBot="1">
      <c r="A37" s="373" t="s">
        <v>192</v>
      </c>
      <c r="B37" s="374"/>
      <c r="C37" s="375"/>
      <c r="D37" s="375" t="s">
        <v>178</v>
      </c>
      <c r="E37" s="375" t="s">
        <v>178</v>
      </c>
      <c r="F37" s="376">
        <f>F27+F36</f>
        <v>0</v>
      </c>
      <c r="G37" s="79"/>
    </row>
    <row r="38" spans="1:7" ht="16.05" customHeight="1" thickTop="1"/>
    <row r="39" spans="1:7" ht="16.05" customHeight="1"/>
    <row r="40" spans="1:7" ht="16.05" customHeight="1"/>
  </sheetData>
  <mergeCells count="3">
    <mergeCell ref="B1:F1"/>
    <mergeCell ref="A27:B27"/>
    <mergeCell ref="A36:B36"/>
  </mergeCells>
  <conditionalFormatting sqref="G12:G37">
    <cfRule type="cellIs" dxfId="5" priority="1" stopIfTrue="1" operator="not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abSelected="1" workbookViewId="0">
      <selection activeCell="A5" sqref="A5"/>
    </sheetView>
  </sheetViews>
  <sheetFormatPr baseColWidth="10" defaultRowHeight="14.4"/>
  <cols>
    <col min="1" max="1" width="51.109375" customWidth="1"/>
    <col min="2" max="2" width="12.109375" customWidth="1"/>
    <col min="3" max="5" width="16.77734375" customWidth="1"/>
    <col min="257" max="257" width="51.109375" customWidth="1"/>
    <col min="258" max="258" width="12.109375" customWidth="1"/>
    <col min="259" max="261" width="16.77734375" customWidth="1"/>
    <col min="513" max="513" width="51.109375" customWidth="1"/>
    <col min="514" max="514" width="12.109375" customWidth="1"/>
    <col min="515" max="517" width="16.77734375" customWidth="1"/>
    <col min="769" max="769" width="51.109375" customWidth="1"/>
    <col min="770" max="770" width="12.109375" customWidth="1"/>
    <col min="771" max="773" width="16.77734375" customWidth="1"/>
    <col min="1025" max="1025" width="51.109375" customWidth="1"/>
    <col min="1026" max="1026" width="12.109375" customWidth="1"/>
    <col min="1027" max="1029" width="16.77734375" customWidth="1"/>
    <col min="1281" max="1281" width="51.109375" customWidth="1"/>
    <col min="1282" max="1282" width="12.109375" customWidth="1"/>
    <col min="1283" max="1285" width="16.77734375" customWidth="1"/>
    <col min="1537" max="1537" width="51.109375" customWidth="1"/>
    <col min="1538" max="1538" width="12.109375" customWidth="1"/>
    <col min="1539" max="1541" width="16.77734375" customWidth="1"/>
    <col min="1793" max="1793" width="51.109375" customWidth="1"/>
    <col min="1794" max="1794" width="12.109375" customWidth="1"/>
    <col min="1795" max="1797" width="16.77734375" customWidth="1"/>
    <col min="2049" max="2049" width="51.109375" customWidth="1"/>
    <col min="2050" max="2050" width="12.109375" customWidth="1"/>
    <col min="2051" max="2053" width="16.77734375" customWidth="1"/>
    <col min="2305" max="2305" width="51.109375" customWidth="1"/>
    <col min="2306" max="2306" width="12.109375" customWidth="1"/>
    <col min="2307" max="2309" width="16.77734375" customWidth="1"/>
    <col min="2561" max="2561" width="51.109375" customWidth="1"/>
    <col min="2562" max="2562" width="12.109375" customWidth="1"/>
    <col min="2563" max="2565" width="16.77734375" customWidth="1"/>
    <col min="2817" max="2817" width="51.109375" customWidth="1"/>
    <col min="2818" max="2818" width="12.109375" customWidth="1"/>
    <col min="2819" max="2821" width="16.77734375" customWidth="1"/>
    <col min="3073" max="3073" width="51.109375" customWidth="1"/>
    <col min="3074" max="3074" width="12.109375" customWidth="1"/>
    <col min="3075" max="3077" width="16.77734375" customWidth="1"/>
    <col min="3329" max="3329" width="51.109375" customWidth="1"/>
    <col min="3330" max="3330" width="12.109375" customWidth="1"/>
    <col min="3331" max="3333" width="16.77734375" customWidth="1"/>
    <col min="3585" max="3585" width="51.109375" customWidth="1"/>
    <col min="3586" max="3586" width="12.109375" customWidth="1"/>
    <col min="3587" max="3589" width="16.77734375" customWidth="1"/>
    <col min="3841" max="3841" width="51.109375" customWidth="1"/>
    <col min="3842" max="3842" width="12.109375" customWidth="1"/>
    <col min="3843" max="3845" width="16.77734375" customWidth="1"/>
    <col min="4097" max="4097" width="51.109375" customWidth="1"/>
    <col min="4098" max="4098" width="12.109375" customWidth="1"/>
    <col min="4099" max="4101" width="16.77734375" customWidth="1"/>
    <col min="4353" max="4353" width="51.109375" customWidth="1"/>
    <col min="4354" max="4354" width="12.109375" customWidth="1"/>
    <col min="4355" max="4357" width="16.77734375" customWidth="1"/>
    <col min="4609" max="4609" width="51.109375" customWidth="1"/>
    <col min="4610" max="4610" width="12.109375" customWidth="1"/>
    <col min="4611" max="4613" width="16.77734375" customWidth="1"/>
    <col min="4865" max="4865" width="51.109375" customWidth="1"/>
    <col min="4866" max="4866" width="12.109375" customWidth="1"/>
    <col min="4867" max="4869" width="16.77734375" customWidth="1"/>
    <col min="5121" max="5121" width="51.109375" customWidth="1"/>
    <col min="5122" max="5122" width="12.109375" customWidth="1"/>
    <col min="5123" max="5125" width="16.77734375" customWidth="1"/>
    <col min="5377" max="5377" width="51.109375" customWidth="1"/>
    <col min="5378" max="5378" width="12.109375" customWidth="1"/>
    <col min="5379" max="5381" width="16.77734375" customWidth="1"/>
    <col min="5633" max="5633" width="51.109375" customWidth="1"/>
    <col min="5634" max="5634" width="12.109375" customWidth="1"/>
    <col min="5635" max="5637" width="16.77734375" customWidth="1"/>
    <col min="5889" max="5889" width="51.109375" customWidth="1"/>
    <col min="5890" max="5890" width="12.109375" customWidth="1"/>
    <col min="5891" max="5893" width="16.77734375" customWidth="1"/>
    <col min="6145" max="6145" width="51.109375" customWidth="1"/>
    <col min="6146" max="6146" width="12.109375" customWidth="1"/>
    <col min="6147" max="6149" width="16.77734375" customWidth="1"/>
    <col min="6401" max="6401" width="51.109375" customWidth="1"/>
    <col min="6402" max="6402" width="12.109375" customWidth="1"/>
    <col min="6403" max="6405" width="16.77734375" customWidth="1"/>
    <col min="6657" max="6657" width="51.109375" customWidth="1"/>
    <col min="6658" max="6658" width="12.109375" customWidth="1"/>
    <col min="6659" max="6661" width="16.77734375" customWidth="1"/>
    <col min="6913" max="6913" width="51.109375" customWidth="1"/>
    <col min="6914" max="6914" width="12.109375" customWidth="1"/>
    <col min="6915" max="6917" width="16.77734375" customWidth="1"/>
    <col min="7169" max="7169" width="51.109375" customWidth="1"/>
    <col min="7170" max="7170" width="12.109375" customWidth="1"/>
    <col min="7171" max="7173" width="16.77734375" customWidth="1"/>
    <col min="7425" max="7425" width="51.109375" customWidth="1"/>
    <col min="7426" max="7426" width="12.109375" customWidth="1"/>
    <col min="7427" max="7429" width="16.77734375" customWidth="1"/>
    <col min="7681" max="7681" width="51.109375" customWidth="1"/>
    <col min="7682" max="7682" width="12.109375" customWidth="1"/>
    <col min="7683" max="7685" width="16.77734375" customWidth="1"/>
    <col min="7937" max="7937" width="51.109375" customWidth="1"/>
    <col min="7938" max="7938" width="12.109375" customWidth="1"/>
    <col min="7939" max="7941" width="16.77734375" customWidth="1"/>
    <col min="8193" max="8193" width="51.109375" customWidth="1"/>
    <col min="8194" max="8194" width="12.109375" customWidth="1"/>
    <col min="8195" max="8197" width="16.77734375" customWidth="1"/>
    <col min="8449" max="8449" width="51.109375" customWidth="1"/>
    <col min="8450" max="8450" width="12.109375" customWidth="1"/>
    <col min="8451" max="8453" width="16.77734375" customWidth="1"/>
    <col min="8705" max="8705" width="51.109375" customWidth="1"/>
    <col min="8706" max="8706" width="12.109375" customWidth="1"/>
    <col min="8707" max="8709" width="16.77734375" customWidth="1"/>
    <col min="8961" max="8961" width="51.109375" customWidth="1"/>
    <col min="8962" max="8962" width="12.109375" customWidth="1"/>
    <col min="8963" max="8965" width="16.77734375" customWidth="1"/>
    <col min="9217" max="9217" width="51.109375" customWidth="1"/>
    <col min="9218" max="9218" width="12.109375" customWidth="1"/>
    <col min="9219" max="9221" width="16.77734375" customWidth="1"/>
    <col min="9473" max="9473" width="51.109375" customWidth="1"/>
    <col min="9474" max="9474" width="12.109375" customWidth="1"/>
    <col min="9475" max="9477" width="16.77734375" customWidth="1"/>
    <col min="9729" max="9729" width="51.109375" customWidth="1"/>
    <col min="9730" max="9730" width="12.109375" customWidth="1"/>
    <col min="9731" max="9733" width="16.77734375" customWidth="1"/>
    <col min="9985" max="9985" width="51.109375" customWidth="1"/>
    <col min="9986" max="9986" width="12.109375" customWidth="1"/>
    <col min="9987" max="9989" width="16.77734375" customWidth="1"/>
    <col min="10241" max="10241" width="51.109375" customWidth="1"/>
    <col min="10242" max="10242" width="12.109375" customWidth="1"/>
    <col min="10243" max="10245" width="16.77734375" customWidth="1"/>
    <col min="10497" max="10497" width="51.109375" customWidth="1"/>
    <col min="10498" max="10498" width="12.109375" customWidth="1"/>
    <col min="10499" max="10501" width="16.77734375" customWidth="1"/>
    <col min="10753" max="10753" width="51.109375" customWidth="1"/>
    <col min="10754" max="10754" width="12.109375" customWidth="1"/>
    <col min="10755" max="10757" width="16.77734375" customWidth="1"/>
    <col min="11009" max="11009" width="51.109375" customWidth="1"/>
    <col min="11010" max="11010" width="12.109375" customWidth="1"/>
    <col min="11011" max="11013" width="16.77734375" customWidth="1"/>
    <col min="11265" max="11265" width="51.109375" customWidth="1"/>
    <col min="11266" max="11266" width="12.109375" customWidth="1"/>
    <col min="11267" max="11269" width="16.77734375" customWidth="1"/>
    <col min="11521" max="11521" width="51.109375" customWidth="1"/>
    <col min="11522" max="11522" width="12.109375" customWidth="1"/>
    <col min="11523" max="11525" width="16.77734375" customWidth="1"/>
    <col min="11777" max="11777" width="51.109375" customWidth="1"/>
    <col min="11778" max="11778" width="12.109375" customWidth="1"/>
    <col min="11779" max="11781" width="16.77734375" customWidth="1"/>
    <col min="12033" max="12033" width="51.109375" customWidth="1"/>
    <col min="12034" max="12034" width="12.109375" customWidth="1"/>
    <col min="12035" max="12037" width="16.77734375" customWidth="1"/>
    <col min="12289" max="12289" width="51.109375" customWidth="1"/>
    <col min="12290" max="12290" width="12.109375" customWidth="1"/>
    <col min="12291" max="12293" width="16.77734375" customWidth="1"/>
    <col min="12545" max="12545" width="51.109375" customWidth="1"/>
    <col min="12546" max="12546" width="12.109375" customWidth="1"/>
    <col min="12547" max="12549" width="16.77734375" customWidth="1"/>
    <col min="12801" max="12801" width="51.109375" customWidth="1"/>
    <col min="12802" max="12802" width="12.109375" customWidth="1"/>
    <col min="12803" max="12805" width="16.77734375" customWidth="1"/>
    <col min="13057" max="13057" width="51.109375" customWidth="1"/>
    <col min="13058" max="13058" width="12.109375" customWidth="1"/>
    <col min="13059" max="13061" width="16.77734375" customWidth="1"/>
    <col min="13313" max="13313" width="51.109375" customWidth="1"/>
    <col min="13314" max="13314" width="12.109375" customWidth="1"/>
    <col min="13315" max="13317" width="16.77734375" customWidth="1"/>
    <col min="13569" max="13569" width="51.109375" customWidth="1"/>
    <col min="13570" max="13570" width="12.109375" customWidth="1"/>
    <col min="13571" max="13573" width="16.77734375" customWidth="1"/>
    <col min="13825" max="13825" width="51.109375" customWidth="1"/>
    <col min="13826" max="13826" width="12.109375" customWidth="1"/>
    <col min="13827" max="13829" width="16.77734375" customWidth="1"/>
    <col min="14081" max="14081" width="51.109375" customWidth="1"/>
    <col min="14082" max="14082" width="12.109375" customWidth="1"/>
    <col min="14083" max="14085" width="16.77734375" customWidth="1"/>
    <col min="14337" max="14337" width="51.109375" customWidth="1"/>
    <col min="14338" max="14338" width="12.109375" customWidth="1"/>
    <col min="14339" max="14341" width="16.77734375" customWidth="1"/>
    <col min="14593" max="14593" width="51.109375" customWidth="1"/>
    <col min="14594" max="14594" width="12.109375" customWidth="1"/>
    <col min="14595" max="14597" width="16.77734375" customWidth="1"/>
    <col min="14849" max="14849" width="51.109375" customWidth="1"/>
    <col min="14850" max="14850" width="12.109375" customWidth="1"/>
    <col min="14851" max="14853" width="16.77734375" customWidth="1"/>
    <col min="15105" max="15105" width="51.109375" customWidth="1"/>
    <col min="15106" max="15106" width="12.109375" customWidth="1"/>
    <col min="15107" max="15109" width="16.77734375" customWidth="1"/>
    <col min="15361" max="15361" width="51.109375" customWidth="1"/>
    <col min="15362" max="15362" width="12.109375" customWidth="1"/>
    <col min="15363" max="15365" width="16.77734375" customWidth="1"/>
    <col min="15617" max="15617" width="51.109375" customWidth="1"/>
    <col min="15618" max="15618" width="12.109375" customWidth="1"/>
    <col min="15619" max="15621" width="16.77734375" customWidth="1"/>
    <col min="15873" max="15873" width="51.109375" customWidth="1"/>
    <col min="15874" max="15874" width="12.109375" customWidth="1"/>
    <col min="15875" max="15877" width="16.77734375" customWidth="1"/>
    <col min="16129" max="16129" width="51.109375" customWidth="1"/>
    <col min="16130" max="16130" width="12.109375" customWidth="1"/>
    <col min="16131" max="16133" width="16.77734375" customWidth="1"/>
  </cols>
  <sheetData>
    <row r="1" spans="1:6" ht="29.25" customHeight="1">
      <c r="A1" s="145" t="s">
        <v>490</v>
      </c>
      <c r="B1" s="694" t="s">
        <v>419</v>
      </c>
      <c r="C1" s="694"/>
      <c r="D1" s="694"/>
      <c r="E1" s="694"/>
    </row>
    <row r="2" spans="1:6" ht="16.5" customHeight="1">
      <c r="A2" s="145" t="s">
        <v>491</v>
      </c>
      <c r="B2" s="125" t="s">
        <v>492</v>
      </c>
      <c r="D2" s="146" t="s">
        <v>19</v>
      </c>
      <c r="E2" s="126" t="s">
        <v>135</v>
      </c>
      <c r="F2" t="s">
        <v>45</v>
      </c>
    </row>
    <row r="3" spans="1:6" ht="27" customHeight="1">
      <c r="A3" s="130" t="s">
        <v>493</v>
      </c>
    </row>
    <row r="4" spans="1:6" s="74" customFormat="1" ht="18" customHeight="1">
      <c r="A4" s="362" t="s">
        <v>523</v>
      </c>
      <c r="B4" s="363"/>
      <c r="C4" s="364" t="s">
        <v>145</v>
      </c>
      <c r="D4" s="364" t="s">
        <v>146</v>
      </c>
      <c r="E4" s="364" t="s">
        <v>147</v>
      </c>
      <c r="F4" s="365" t="s">
        <v>148</v>
      </c>
    </row>
    <row r="5" spans="1:6" s="74" customFormat="1" ht="16.05" customHeight="1">
      <c r="A5" s="356" t="s">
        <v>149</v>
      </c>
      <c r="C5" s="366" t="s">
        <v>150</v>
      </c>
      <c r="D5" s="367">
        <v>0</v>
      </c>
      <c r="E5" s="367">
        <v>0</v>
      </c>
      <c r="F5" s="357">
        <v>0</v>
      </c>
    </row>
    <row r="6" spans="1:6" s="74" customFormat="1" ht="16.05" customHeight="1">
      <c r="A6" s="356" t="s">
        <v>151</v>
      </c>
      <c r="C6" s="366" t="s">
        <v>152</v>
      </c>
      <c r="D6" s="367">
        <v>0</v>
      </c>
      <c r="E6" s="367">
        <v>0</v>
      </c>
      <c r="F6" s="357">
        <v>0</v>
      </c>
    </row>
    <row r="7" spans="1:6" s="74" customFormat="1" ht="16.05" customHeight="1">
      <c r="A7" s="356" t="s">
        <v>153</v>
      </c>
      <c r="C7" s="366" t="s">
        <v>154</v>
      </c>
      <c r="D7" s="367">
        <v>0</v>
      </c>
      <c r="E7" s="367">
        <v>0</v>
      </c>
      <c r="F7" s="357">
        <v>0</v>
      </c>
    </row>
    <row r="8" spans="1:6" s="74" customFormat="1" ht="16.05" customHeight="1">
      <c r="A8" s="356" t="s">
        <v>155</v>
      </c>
      <c r="C8" s="366" t="s">
        <v>156</v>
      </c>
      <c r="D8" s="367">
        <v>0</v>
      </c>
      <c r="E8" s="367">
        <v>0</v>
      </c>
      <c r="F8" s="357">
        <v>0</v>
      </c>
    </row>
    <row r="9" spans="1:6" s="74" customFormat="1" ht="16.05" customHeight="1">
      <c r="A9" s="356" t="s">
        <v>157</v>
      </c>
      <c r="C9" s="366" t="s">
        <v>158</v>
      </c>
      <c r="D9" s="367">
        <v>0</v>
      </c>
      <c r="E9" s="367">
        <v>0</v>
      </c>
      <c r="F9" s="357">
        <v>0</v>
      </c>
    </row>
    <row r="10" spans="1:6" s="76" customFormat="1" ht="24" customHeight="1">
      <c r="A10" s="356" t="s">
        <v>159</v>
      </c>
      <c r="B10" s="74"/>
      <c r="C10" s="366" t="s">
        <v>160</v>
      </c>
      <c r="D10" s="367">
        <v>0</v>
      </c>
      <c r="E10" s="367">
        <v>0</v>
      </c>
      <c r="F10" s="357">
        <v>0</v>
      </c>
    </row>
    <row r="11" spans="1:6" ht="33.75" customHeight="1">
      <c r="A11" s="356" t="s">
        <v>161</v>
      </c>
      <c r="B11" s="74"/>
      <c r="C11" s="366" t="s">
        <v>162</v>
      </c>
      <c r="D11" s="367">
        <v>0</v>
      </c>
      <c r="E11" s="367">
        <v>0</v>
      </c>
      <c r="F11" s="357">
        <v>0</v>
      </c>
    </row>
    <row r="12" spans="1:6" s="133" customFormat="1" ht="12.75" customHeight="1">
      <c r="A12" s="356" t="s">
        <v>163</v>
      </c>
      <c r="B12" s="74"/>
      <c r="C12" s="366" t="s">
        <v>164</v>
      </c>
      <c r="D12" s="367">
        <v>0</v>
      </c>
      <c r="E12" s="367">
        <v>0</v>
      </c>
      <c r="F12" s="357">
        <v>0</v>
      </c>
    </row>
    <row r="13" spans="1:6" s="133" customFormat="1" ht="12.75" customHeight="1">
      <c r="A13" s="356" t="s">
        <v>165</v>
      </c>
      <c r="B13" s="74"/>
      <c r="C13" s="366" t="s">
        <v>166</v>
      </c>
      <c r="D13" s="367">
        <v>0</v>
      </c>
      <c r="E13" s="367">
        <v>0</v>
      </c>
      <c r="F13" s="357">
        <v>0</v>
      </c>
    </row>
    <row r="14" spans="1:6" s="133" customFormat="1" ht="12.75" customHeight="1">
      <c r="A14" s="356" t="s">
        <v>167</v>
      </c>
      <c r="B14" s="74"/>
      <c r="C14" s="366" t="s">
        <v>168</v>
      </c>
      <c r="D14" s="367">
        <v>0</v>
      </c>
      <c r="E14" s="367">
        <v>0</v>
      </c>
      <c r="F14" s="357">
        <v>0</v>
      </c>
    </row>
    <row r="15" spans="1:6" s="133" customFormat="1" ht="12.75" customHeight="1">
      <c r="A15" s="356" t="s">
        <v>169</v>
      </c>
      <c r="B15" s="74"/>
      <c r="C15" s="366" t="s">
        <v>170</v>
      </c>
      <c r="D15" s="367">
        <v>0</v>
      </c>
      <c r="E15" s="367">
        <v>0</v>
      </c>
      <c r="F15" s="357">
        <v>0</v>
      </c>
    </row>
    <row r="16" spans="1:6" s="133" customFormat="1" ht="12.75" customHeight="1">
      <c r="A16" s="356" t="s">
        <v>171</v>
      </c>
      <c r="B16" s="74"/>
      <c r="C16" s="366" t="s">
        <v>172</v>
      </c>
      <c r="D16" s="367">
        <v>0</v>
      </c>
      <c r="E16" s="367">
        <v>0</v>
      </c>
      <c r="F16" s="357">
        <v>0</v>
      </c>
    </row>
    <row r="17" spans="1:6" s="133" customFormat="1" ht="12.75" customHeight="1">
      <c r="A17" s="356" t="s">
        <v>173</v>
      </c>
      <c r="B17" s="74"/>
      <c r="C17" s="366" t="s">
        <v>174</v>
      </c>
      <c r="D17" s="394">
        <v>0</v>
      </c>
      <c r="E17" s="394">
        <v>0</v>
      </c>
      <c r="F17" s="395">
        <v>0</v>
      </c>
    </row>
    <row r="18" spans="1:6" s="133" customFormat="1" ht="12.75" customHeight="1">
      <c r="A18" s="692" t="s">
        <v>175</v>
      </c>
      <c r="B18" s="693"/>
      <c r="C18" s="368"/>
      <c r="D18" s="369">
        <f>SUM(D5:D17)</f>
        <v>0</v>
      </c>
      <c r="E18" s="369">
        <f>SUM(E5:E17)</f>
        <v>0</v>
      </c>
      <c r="F18" s="370">
        <f>SUM(F5:F17)</f>
        <v>0</v>
      </c>
    </row>
    <row r="19" spans="1:6" s="133" customFormat="1" ht="12.75" customHeight="1">
      <c r="A19" s="356" t="s">
        <v>176</v>
      </c>
      <c r="B19" s="74"/>
      <c r="C19" s="366" t="s">
        <v>177</v>
      </c>
      <c r="D19" s="366" t="s">
        <v>178</v>
      </c>
      <c r="E19" s="366" t="s">
        <v>178</v>
      </c>
      <c r="F19" s="357">
        <v>0</v>
      </c>
    </row>
    <row r="20" spans="1:6" s="133" customFormat="1" ht="12.75" customHeight="1">
      <c r="A20" s="356" t="s">
        <v>179</v>
      </c>
      <c r="B20" s="74"/>
      <c r="C20" s="366" t="s">
        <v>180</v>
      </c>
      <c r="D20" s="366" t="s">
        <v>178</v>
      </c>
      <c r="E20" s="366" t="s">
        <v>178</v>
      </c>
      <c r="F20" s="357">
        <v>0</v>
      </c>
    </row>
    <row r="21" spans="1:6" s="133" customFormat="1" ht="12.75" customHeight="1">
      <c r="A21" s="356" t="s">
        <v>181</v>
      </c>
      <c r="B21" s="74"/>
      <c r="C21" s="366" t="s">
        <v>177</v>
      </c>
      <c r="D21" s="366" t="s">
        <v>178</v>
      </c>
      <c r="E21" s="366" t="s">
        <v>178</v>
      </c>
      <c r="F21" s="357">
        <v>0</v>
      </c>
    </row>
    <row r="22" spans="1:6" s="133" customFormat="1" ht="12.75" customHeight="1">
      <c r="A22" s="356" t="s">
        <v>182</v>
      </c>
      <c r="B22" s="74"/>
      <c r="C22" s="366" t="s">
        <v>183</v>
      </c>
      <c r="D22" s="366" t="s">
        <v>178</v>
      </c>
      <c r="E22" s="366" t="s">
        <v>178</v>
      </c>
      <c r="F22" s="357">
        <v>0</v>
      </c>
    </row>
    <row r="23" spans="1:6" s="133" customFormat="1" ht="12.75" customHeight="1">
      <c r="A23" s="356" t="s">
        <v>184</v>
      </c>
      <c r="B23" s="74"/>
      <c r="C23" s="366" t="s">
        <v>185</v>
      </c>
      <c r="D23" s="366" t="s">
        <v>178</v>
      </c>
      <c r="E23" s="366" t="s">
        <v>178</v>
      </c>
      <c r="F23" s="357">
        <v>0</v>
      </c>
    </row>
    <row r="24" spans="1:6" s="133" customFormat="1" ht="12.75" customHeight="1">
      <c r="A24" s="356" t="s">
        <v>186</v>
      </c>
      <c r="B24" s="74"/>
      <c r="C24" s="366" t="s">
        <v>187</v>
      </c>
      <c r="D24" s="366" t="s">
        <v>178</v>
      </c>
      <c r="E24" s="366" t="s">
        <v>178</v>
      </c>
      <c r="F24" s="357">
        <v>0</v>
      </c>
    </row>
    <row r="25" spans="1:6" s="389" customFormat="1" ht="12.75" customHeight="1">
      <c r="A25" s="356" t="s">
        <v>188</v>
      </c>
      <c r="B25" s="74"/>
      <c r="C25" s="366" t="s">
        <v>187</v>
      </c>
      <c r="D25" s="366" t="s">
        <v>178</v>
      </c>
      <c r="E25" s="366" t="s">
        <v>178</v>
      </c>
      <c r="F25" s="357">
        <v>0</v>
      </c>
    </row>
    <row r="26" spans="1:6" ht="12.75" customHeight="1">
      <c r="A26" s="356" t="s">
        <v>189</v>
      </c>
      <c r="B26" s="74"/>
      <c r="C26" s="366" t="s">
        <v>190</v>
      </c>
      <c r="D26" s="366" t="s">
        <v>178</v>
      </c>
      <c r="E26" s="366" t="s">
        <v>178</v>
      </c>
      <c r="F26" s="357">
        <v>0</v>
      </c>
    </row>
    <row r="27" spans="1:6" ht="12.75" customHeight="1">
      <c r="A27" s="692" t="s">
        <v>191</v>
      </c>
      <c r="B27" s="693"/>
      <c r="C27" s="368"/>
      <c r="D27" s="371" t="s">
        <v>178</v>
      </c>
      <c r="E27" s="371" t="s">
        <v>178</v>
      </c>
      <c r="F27" s="396">
        <f>SUM(F19:F26)</f>
        <v>0</v>
      </c>
    </row>
    <row r="28" spans="1:6" ht="12.75" customHeight="1" thickBot="1">
      <c r="A28" s="373" t="s">
        <v>192</v>
      </c>
      <c r="B28" s="374"/>
      <c r="C28" s="375"/>
      <c r="D28" s="375" t="s">
        <v>178</v>
      </c>
      <c r="E28" s="375" t="s">
        <v>178</v>
      </c>
      <c r="F28" s="376">
        <f>F18+F27</f>
        <v>0</v>
      </c>
    </row>
    <row r="29" spans="1:6" ht="12.75" customHeight="1" thickTop="1"/>
    <row r="30" spans="1:6" ht="12.75" customHeight="1"/>
    <row r="31" spans="1:6" ht="12.75" customHeight="1"/>
    <row r="32" spans="1: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mergeCells count="3">
    <mergeCell ref="A27:B27"/>
    <mergeCell ref="B1:E1"/>
    <mergeCell ref="A18:B18"/>
  </mergeCells>
  <conditionalFormatting sqref="B29:B44">
    <cfRule type="cellIs" dxfId="4" priority="2" stopIfTrue="1" operator="not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activeCell="G9" sqref="G9"/>
    </sheetView>
  </sheetViews>
  <sheetFormatPr baseColWidth="10" defaultRowHeight="14.4"/>
  <cols>
    <col min="1" max="1" width="51.109375" customWidth="1"/>
    <col min="2" max="2" width="12.109375" customWidth="1"/>
    <col min="3" max="5" width="16.77734375" customWidth="1"/>
    <col min="257" max="257" width="51.109375" customWidth="1"/>
    <col min="258" max="258" width="12.109375" customWidth="1"/>
    <col min="259" max="261" width="16.77734375" customWidth="1"/>
    <col min="513" max="513" width="51.109375" customWidth="1"/>
    <col min="514" max="514" width="12.109375" customWidth="1"/>
    <col min="515" max="517" width="16.77734375" customWidth="1"/>
    <col min="769" max="769" width="51.109375" customWidth="1"/>
    <col min="770" max="770" width="12.109375" customWidth="1"/>
    <col min="771" max="773" width="16.77734375" customWidth="1"/>
    <col min="1025" max="1025" width="51.109375" customWidth="1"/>
    <col min="1026" max="1026" width="12.109375" customWidth="1"/>
    <col min="1027" max="1029" width="16.77734375" customWidth="1"/>
    <col min="1281" max="1281" width="51.109375" customWidth="1"/>
    <col min="1282" max="1282" width="12.109375" customWidth="1"/>
    <col min="1283" max="1285" width="16.77734375" customWidth="1"/>
    <col min="1537" max="1537" width="51.109375" customWidth="1"/>
    <col min="1538" max="1538" width="12.109375" customWidth="1"/>
    <col min="1539" max="1541" width="16.77734375" customWidth="1"/>
    <col min="1793" max="1793" width="51.109375" customWidth="1"/>
    <col min="1794" max="1794" width="12.109375" customWidth="1"/>
    <col min="1795" max="1797" width="16.77734375" customWidth="1"/>
    <col min="2049" max="2049" width="51.109375" customWidth="1"/>
    <col min="2050" max="2050" width="12.109375" customWidth="1"/>
    <col min="2051" max="2053" width="16.77734375" customWidth="1"/>
    <col min="2305" max="2305" width="51.109375" customWidth="1"/>
    <col min="2306" max="2306" width="12.109375" customWidth="1"/>
    <col min="2307" max="2309" width="16.77734375" customWidth="1"/>
    <col min="2561" max="2561" width="51.109375" customWidth="1"/>
    <col min="2562" max="2562" width="12.109375" customWidth="1"/>
    <col min="2563" max="2565" width="16.77734375" customWidth="1"/>
    <col min="2817" max="2817" width="51.109375" customWidth="1"/>
    <col min="2818" max="2818" width="12.109375" customWidth="1"/>
    <col min="2819" max="2821" width="16.77734375" customWidth="1"/>
    <col min="3073" max="3073" width="51.109375" customWidth="1"/>
    <col min="3074" max="3074" width="12.109375" customWidth="1"/>
    <col min="3075" max="3077" width="16.77734375" customWidth="1"/>
    <col min="3329" max="3329" width="51.109375" customWidth="1"/>
    <col min="3330" max="3330" width="12.109375" customWidth="1"/>
    <col min="3331" max="3333" width="16.77734375" customWidth="1"/>
    <col min="3585" max="3585" width="51.109375" customWidth="1"/>
    <col min="3586" max="3586" width="12.109375" customWidth="1"/>
    <col min="3587" max="3589" width="16.77734375" customWidth="1"/>
    <col min="3841" max="3841" width="51.109375" customWidth="1"/>
    <col min="3842" max="3842" width="12.109375" customWidth="1"/>
    <col min="3843" max="3845" width="16.77734375" customWidth="1"/>
    <col min="4097" max="4097" width="51.109375" customWidth="1"/>
    <col min="4098" max="4098" width="12.109375" customWidth="1"/>
    <col min="4099" max="4101" width="16.77734375" customWidth="1"/>
    <col min="4353" max="4353" width="51.109375" customWidth="1"/>
    <col min="4354" max="4354" width="12.109375" customWidth="1"/>
    <col min="4355" max="4357" width="16.77734375" customWidth="1"/>
    <col min="4609" max="4609" width="51.109375" customWidth="1"/>
    <col min="4610" max="4610" width="12.109375" customWidth="1"/>
    <col min="4611" max="4613" width="16.77734375" customWidth="1"/>
    <col min="4865" max="4865" width="51.109375" customWidth="1"/>
    <col min="4866" max="4866" width="12.109375" customWidth="1"/>
    <col min="4867" max="4869" width="16.77734375" customWidth="1"/>
    <col min="5121" max="5121" width="51.109375" customWidth="1"/>
    <col min="5122" max="5122" width="12.109375" customWidth="1"/>
    <col min="5123" max="5125" width="16.77734375" customWidth="1"/>
    <col min="5377" max="5377" width="51.109375" customWidth="1"/>
    <col min="5378" max="5378" width="12.109375" customWidth="1"/>
    <col min="5379" max="5381" width="16.77734375" customWidth="1"/>
    <col min="5633" max="5633" width="51.109375" customWidth="1"/>
    <col min="5634" max="5634" width="12.109375" customWidth="1"/>
    <col min="5635" max="5637" width="16.77734375" customWidth="1"/>
    <col min="5889" max="5889" width="51.109375" customWidth="1"/>
    <col min="5890" max="5890" width="12.109375" customWidth="1"/>
    <col min="5891" max="5893" width="16.77734375" customWidth="1"/>
    <col min="6145" max="6145" width="51.109375" customWidth="1"/>
    <col min="6146" max="6146" width="12.109375" customWidth="1"/>
    <col min="6147" max="6149" width="16.77734375" customWidth="1"/>
    <col min="6401" max="6401" width="51.109375" customWidth="1"/>
    <col min="6402" max="6402" width="12.109375" customWidth="1"/>
    <col min="6403" max="6405" width="16.77734375" customWidth="1"/>
    <col min="6657" max="6657" width="51.109375" customWidth="1"/>
    <col min="6658" max="6658" width="12.109375" customWidth="1"/>
    <col min="6659" max="6661" width="16.77734375" customWidth="1"/>
    <col min="6913" max="6913" width="51.109375" customWidth="1"/>
    <col min="6914" max="6914" width="12.109375" customWidth="1"/>
    <col min="6915" max="6917" width="16.77734375" customWidth="1"/>
    <col min="7169" max="7169" width="51.109375" customWidth="1"/>
    <col min="7170" max="7170" width="12.109375" customWidth="1"/>
    <col min="7171" max="7173" width="16.77734375" customWidth="1"/>
    <col min="7425" max="7425" width="51.109375" customWidth="1"/>
    <col min="7426" max="7426" width="12.109375" customWidth="1"/>
    <col min="7427" max="7429" width="16.77734375" customWidth="1"/>
    <col min="7681" max="7681" width="51.109375" customWidth="1"/>
    <col min="7682" max="7682" width="12.109375" customWidth="1"/>
    <col min="7683" max="7685" width="16.77734375" customWidth="1"/>
    <col min="7937" max="7937" width="51.109375" customWidth="1"/>
    <col min="7938" max="7938" width="12.109375" customWidth="1"/>
    <col min="7939" max="7941" width="16.77734375" customWidth="1"/>
    <col min="8193" max="8193" width="51.109375" customWidth="1"/>
    <col min="8194" max="8194" width="12.109375" customWidth="1"/>
    <col min="8195" max="8197" width="16.77734375" customWidth="1"/>
    <col min="8449" max="8449" width="51.109375" customWidth="1"/>
    <col min="8450" max="8450" width="12.109375" customWidth="1"/>
    <col min="8451" max="8453" width="16.77734375" customWidth="1"/>
    <col min="8705" max="8705" width="51.109375" customWidth="1"/>
    <col min="8706" max="8706" width="12.109375" customWidth="1"/>
    <col min="8707" max="8709" width="16.77734375" customWidth="1"/>
    <col min="8961" max="8961" width="51.109375" customWidth="1"/>
    <col min="8962" max="8962" width="12.109375" customWidth="1"/>
    <col min="8963" max="8965" width="16.77734375" customWidth="1"/>
    <col min="9217" max="9217" width="51.109375" customWidth="1"/>
    <col min="9218" max="9218" width="12.109375" customWidth="1"/>
    <col min="9219" max="9221" width="16.77734375" customWidth="1"/>
    <col min="9473" max="9473" width="51.109375" customWidth="1"/>
    <col min="9474" max="9474" width="12.109375" customWidth="1"/>
    <col min="9475" max="9477" width="16.77734375" customWidth="1"/>
    <col min="9729" max="9729" width="51.109375" customWidth="1"/>
    <col min="9730" max="9730" width="12.109375" customWidth="1"/>
    <col min="9731" max="9733" width="16.77734375" customWidth="1"/>
    <col min="9985" max="9985" width="51.109375" customWidth="1"/>
    <col min="9986" max="9986" width="12.109375" customWidth="1"/>
    <col min="9987" max="9989" width="16.77734375" customWidth="1"/>
    <col min="10241" max="10241" width="51.109375" customWidth="1"/>
    <col min="10242" max="10242" width="12.109375" customWidth="1"/>
    <col min="10243" max="10245" width="16.77734375" customWidth="1"/>
    <col min="10497" max="10497" width="51.109375" customWidth="1"/>
    <col min="10498" max="10498" width="12.109375" customWidth="1"/>
    <col min="10499" max="10501" width="16.77734375" customWidth="1"/>
    <col min="10753" max="10753" width="51.109375" customWidth="1"/>
    <col min="10754" max="10754" width="12.109375" customWidth="1"/>
    <col min="10755" max="10757" width="16.77734375" customWidth="1"/>
    <col min="11009" max="11009" width="51.109375" customWidth="1"/>
    <col min="11010" max="11010" width="12.109375" customWidth="1"/>
    <col min="11011" max="11013" width="16.77734375" customWidth="1"/>
    <col min="11265" max="11265" width="51.109375" customWidth="1"/>
    <col min="11266" max="11266" width="12.109375" customWidth="1"/>
    <col min="11267" max="11269" width="16.77734375" customWidth="1"/>
    <col min="11521" max="11521" width="51.109375" customWidth="1"/>
    <col min="11522" max="11522" width="12.109375" customWidth="1"/>
    <col min="11523" max="11525" width="16.77734375" customWidth="1"/>
    <col min="11777" max="11777" width="51.109375" customWidth="1"/>
    <col min="11778" max="11778" width="12.109375" customWidth="1"/>
    <col min="11779" max="11781" width="16.77734375" customWidth="1"/>
    <col min="12033" max="12033" width="51.109375" customWidth="1"/>
    <col min="12034" max="12034" width="12.109375" customWidth="1"/>
    <col min="12035" max="12037" width="16.77734375" customWidth="1"/>
    <col min="12289" max="12289" width="51.109375" customWidth="1"/>
    <col min="12290" max="12290" width="12.109375" customWidth="1"/>
    <col min="12291" max="12293" width="16.77734375" customWidth="1"/>
    <col min="12545" max="12545" width="51.109375" customWidth="1"/>
    <col min="12546" max="12546" width="12.109375" customWidth="1"/>
    <col min="12547" max="12549" width="16.77734375" customWidth="1"/>
    <col min="12801" max="12801" width="51.109375" customWidth="1"/>
    <col min="12802" max="12802" width="12.109375" customWidth="1"/>
    <col min="12803" max="12805" width="16.77734375" customWidth="1"/>
    <col min="13057" max="13057" width="51.109375" customWidth="1"/>
    <col min="13058" max="13058" width="12.109375" customWidth="1"/>
    <col min="13059" max="13061" width="16.77734375" customWidth="1"/>
    <col min="13313" max="13313" width="51.109375" customWidth="1"/>
    <col min="13314" max="13314" width="12.109375" customWidth="1"/>
    <col min="13315" max="13317" width="16.77734375" customWidth="1"/>
    <col min="13569" max="13569" width="51.109375" customWidth="1"/>
    <col min="13570" max="13570" width="12.109375" customWidth="1"/>
    <col min="13571" max="13573" width="16.77734375" customWidth="1"/>
    <col min="13825" max="13825" width="51.109375" customWidth="1"/>
    <col min="13826" max="13826" width="12.109375" customWidth="1"/>
    <col min="13827" max="13829" width="16.77734375" customWidth="1"/>
    <col min="14081" max="14081" width="51.109375" customWidth="1"/>
    <col min="14082" max="14082" width="12.109375" customWidth="1"/>
    <col min="14083" max="14085" width="16.77734375" customWidth="1"/>
    <col min="14337" max="14337" width="51.109375" customWidth="1"/>
    <col min="14338" max="14338" width="12.109375" customWidth="1"/>
    <col min="14339" max="14341" width="16.77734375" customWidth="1"/>
    <col min="14593" max="14593" width="51.109375" customWidth="1"/>
    <col min="14594" max="14594" width="12.109375" customWidth="1"/>
    <col min="14595" max="14597" width="16.77734375" customWidth="1"/>
    <col min="14849" max="14849" width="51.109375" customWidth="1"/>
    <col min="14850" max="14850" width="12.109375" customWidth="1"/>
    <col min="14851" max="14853" width="16.77734375" customWidth="1"/>
    <col min="15105" max="15105" width="51.109375" customWidth="1"/>
    <col min="15106" max="15106" width="12.109375" customWidth="1"/>
    <col min="15107" max="15109" width="16.77734375" customWidth="1"/>
    <col min="15361" max="15361" width="51.109375" customWidth="1"/>
    <col min="15362" max="15362" width="12.109375" customWidth="1"/>
    <col min="15363" max="15365" width="16.77734375" customWidth="1"/>
    <col min="15617" max="15617" width="51.109375" customWidth="1"/>
    <col min="15618" max="15618" width="12.109375" customWidth="1"/>
    <col min="15619" max="15621" width="16.77734375" customWidth="1"/>
    <col min="15873" max="15873" width="51.109375" customWidth="1"/>
    <col min="15874" max="15874" width="12.109375" customWidth="1"/>
    <col min="15875" max="15877" width="16.77734375" customWidth="1"/>
    <col min="16129" max="16129" width="51.109375" customWidth="1"/>
    <col min="16130" max="16130" width="12.109375" customWidth="1"/>
    <col min="16131" max="16133" width="16.77734375" customWidth="1"/>
  </cols>
  <sheetData>
    <row r="1" spans="1:6" ht="29.25" customHeight="1">
      <c r="A1" s="145" t="s">
        <v>490</v>
      </c>
      <c r="B1" s="694" t="s">
        <v>419</v>
      </c>
      <c r="C1" s="694"/>
      <c r="D1" s="694"/>
      <c r="E1" s="694"/>
    </row>
    <row r="2" spans="1:6" ht="16.5" customHeight="1">
      <c r="A2" s="145" t="s">
        <v>491</v>
      </c>
      <c r="B2" s="125" t="s">
        <v>492</v>
      </c>
      <c r="D2" s="146" t="s">
        <v>19</v>
      </c>
      <c r="E2" s="126" t="s">
        <v>135</v>
      </c>
      <c r="F2" t="s">
        <v>45</v>
      </c>
    </row>
    <row r="3" spans="1:6" ht="27" customHeight="1" thickBot="1">
      <c r="A3" s="130" t="s">
        <v>493</v>
      </c>
    </row>
    <row r="4" spans="1:6" ht="33.75" customHeight="1" thickTop="1">
      <c r="A4" s="377" t="s">
        <v>494</v>
      </c>
      <c r="B4" s="378" t="s">
        <v>145</v>
      </c>
      <c r="C4" s="378" t="s">
        <v>146</v>
      </c>
      <c r="D4" s="378" t="s">
        <v>147</v>
      </c>
      <c r="E4" s="379" t="s">
        <v>148</v>
      </c>
    </row>
    <row r="5" spans="1:6" s="133" customFormat="1" ht="12.75" customHeight="1">
      <c r="A5" s="380" t="s">
        <v>495</v>
      </c>
      <c r="B5" s="381" t="s">
        <v>496</v>
      </c>
      <c r="C5" s="382"/>
      <c r="D5" s="382"/>
      <c r="E5" s="383"/>
    </row>
    <row r="6" spans="1:6" s="133" customFormat="1" ht="12.75" customHeight="1">
      <c r="A6" s="380"/>
      <c r="B6" s="381"/>
      <c r="C6" s="382">
        <v>0</v>
      </c>
      <c r="D6" s="382">
        <v>0</v>
      </c>
      <c r="E6" s="383">
        <v>0</v>
      </c>
    </row>
    <row r="7" spans="1:6" s="133" customFormat="1" ht="12.75" customHeight="1">
      <c r="A7" s="380"/>
      <c r="B7" s="381"/>
      <c r="C7" s="382">
        <v>0</v>
      </c>
      <c r="D7" s="382">
        <v>0</v>
      </c>
      <c r="E7" s="383">
        <v>0</v>
      </c>
    </row>
    <row r="8" spans="1:6" s="133" customFormat="1" ht="12.75" customHeight="1" thickBot="1">
      <c r="A8" s="380"/>
      <c r="B8" s="381"/>
      <c r="C8" s="384">
        <v>0</v>
      </c>
      <c r="D8" s="384">
        <v>0</v>
      </c>
      <c r="E8" s="385">
        <v>0</v>
      </c>
    </row>
    <row r="9" spans="1:6" s="133" customFormat="1" ht="12.75" customHeight="1">
      <c r="A9" s="380" t="s">
        <v>497</v>
      </c>
      <c r="B9" s="381"/>
      <c r="C9" s="386">
        <f>SUM(C6:C8)</f>
        <v>0</v>
      </c>
      <c r="D9" s="386">
        <f>SUM(D6:D8)</f>
        <v>0</v>
      </c>
      <c r="E9" s="387">
        <f>SUM(E6:E8)</f>
        <v>0</v>
      </c>
    </row>
    <row r="10" spans="1:6" s="133" customFormat="1" ht="12.75" customHeight="1">
      <c r="A10" s="380" t="s">
        <v>498</v>
      </c>
      <c r="B10" s="381" t="s">
        <v>499</v>
      </c>
      <c r="C10" s="382"/>
      <c r="D10" s="382"/>
      <c r="E10" s="383"/>
    </row>
    <row r="11" spans="1:6" s="133" customFormat="1" ht="12.75" customHeight="1">
      <c r="A11" s="380"/>
      <c r="B11" s="381"/>
      <c r="C11" s="382">
        <v>0</v>
      </c>
      <c r="D11" s="382">
        <v>0</v>
      </c>
      <c r="E11" s="383">
        <v>0</v>
      </c>
    </row>
    <row r="12" spans="1:6" s="133" customFormat="1" ht="12.75" customHeight="1">
      <c r="A12" s="380"/>
      <c r="B12" s="381"/>
      <c r="C12" s="382">
        <v>0</v>
      </c>
      <c r="D12" s="382">
        <v>0</v>
      </c>
      <c r="E12" s="383">
        <v>0</v>
      </c>
    </row>
    <row r="13" spans="1:6" s="133" customFormat="1" ht="12.75" customHeight="1" thickBot="1">
      <c r="A13" s="380"/>
      <c r="B13" s="381"/>
      <c r="C13" s="384">
        <v>0</v>
      </c>
      <c r="D13" s="384">
        <v>0</v>
      </c>
      <c r="E13" s="385">
        <v>0</v>
      </c>
    </row>
    <row r="14" spans="1:6" s="133" customFormat="1" ht="12.75" customHeight="1">
      <c r="A14" s="380" t="s">
        <v>497</v>
      </c>
      <c r="B14" s="381"/>
      <c r="C14" s="386">
        <f>SUM(C11:C13)</f>
        <v>0</v>
      </c>
      <c r="D14" s="386">
        <f>SUM(D11:D13)</f>
        <v>0</v>
      </c>
      <c r="E14" s="387">
        <f>SUM(E11:E13)</f>
        <v>0</v>
      </c>
    </row>
    <row r="15" spans="1:6" s="133" customFormat="1" ht="12.75" customHeight="1">
      <c r="A15" s="380" t="s">
        <v>500</v>
      </c>
      <c r="B15" s="381" t="s">
        <v>501</v>
      </c>
      <c r="C15" s="381"/>
      <c r="D15" s="381"/>
      <c r="E15" s="388"/>
    </row>
    <row r="16" spans="1:6" s="133" customFormat="1" ht="12.75" customHeight="1">
      <c r="A16" s="380"/>
      <c r="B16" s="381"/>
      <c r="C16" s="382">
        <v>0</v>
      </c>
      <c r="D16" s="382">
        <v>0</v>
      </c>
      <c r="E16" s="383">
        <v>0</v>
      </c>
    </row>
    <row r="17" spans="1:5" s="133" customFormat="1" ht="12.75" customHeight="1">
      <c r="A17" s="380"/>
      <c r="B17" s="381"/>
      <c r="C17" s="382">
        <v>0</v>
      </c>
      <c r="D17" s="382">
        <v>0</v>
      </c>
      <c r="E17" s="383">
        <v>0</v>
      </c>
    </row>
    <row r="18" spans="1:5" s="389" customFormat="1" ht="12.75" customHeight="1" thickBot="1">
      <c r="A18" s="380"/>
      <c r="B18" s="381"/>
      <c r="C18" s="384">
        <v>0</v>
      </c>
      <c r="D18" s="384">
        <v>0</v>
      </c>
      <c r="E18" s="385">
        <v>0</v>
      </c>
    </row>
    <row r="19" spans="1:5" ht="12.75" customHeight="1">
      <c r="A19" s="380" t="s">
        <v>497</v>
      </c>
      <c r="B19" s="381"/>
      <c r="C19" s="386">
        <f>SUM(C16:C18)</f>
        <v>0</v>
      </c>
      <c r="D19" s="386">
        <f>SUM(D16:D18)</f>
        <v>0</v>
      </c>
      <c r="E19" s="387">
        <f>SUM(E16:E18)</f>
        <v>0</v>
      </c>
    </row>
    <row r="20" spans="1:5" ht="12.75" customHeight="1">
      <c r="A20" s="380" t="s">
        <v>502</v>
      </c>
      <c r="B20" s="381" t="s">
        <v>503</v>
      </c>
      <c r="C20" s="381"/>
      <c r="D20" s="381"/>
      <c r="E20" s="388"/>
    </row>
    <row r="21" spans="1:5" ht="12.75" customHeight="1">
      <c r="A21" s="380"/>
      <c r="B21" s="381"/>
      <c r="C21" s="382">
        <v>0</v>
      </c>
      <c r="D21" s="382">
        <v>0</v>
      </c>
      <c r="E21" s="383">
        <v>0</v>
      </c>
    </row>
    <row r="22" spans="1:5" ht="12.75" customHeight="1">
      <c r="A22" s="380"/>
      <c r="B22" s="381"/>
      <c r="C22" s="382">
        <v>0</v>
      </c>
      <c r="D22" s="382">
        <v>0</v>
      </c>
      <c r="E22" s="383">
        <v>0</v>
      </c>
    </row>
    <row r="23" spans="1:5" ht="12.75" customHeight="1" thickBot="1">
      <c r="A23" s="380"/>
      <c r="B23" s="381"/>
      <c r="C23" s="384">
        <v>0</v>
      </c>
      <c r="D23" s="384">
        <v>0</v>
      </c>
      <c r="E23" s="385">
        <v>0</v>
      </c>
    </row>
    <row r="24" spans="1:5" ht="12.75" customHeight="1">
      <c r="A24" s="380" t="s">
        <v>497</v>
      </c>
      <c r="B24" s="381"/>
      <c r="C24" s="386">
        <f>SUM(C21:C23)</f>
        <v>0</v>
      </c>
      <c r="D24" s="386">
        <f>SUM(D21:D23)</f>
        <v>0</v>
      </c>
      <c r="E24" s="387">
        <f>SUM(E21:E23)</f>
        <v>0</v>
      </c>
    </row>
    <row r="25" spans="1:5" ht="12.75" customHeight="1">
      <c r="A25" s="380" t="s">
        <v>504</v>
      </c>
      <c r="B25" s="381" t="s">
        <v>505</v>
      </c>
      <c r="C25" s="381"/>
      <c r="D25" s="381"/>
      <c r="E25" s="388"/>
    </row>
    <row r="26" spans="1:5" ht="12.75" customHeight="1">
      <c r="A26" s="380"/>
      <c r="B26" s="381"/>
      <c r="C26" s="382">
        <v>0</v>
      </c>
      <c r="D26" s="382">
        <v>0</v>
      </c>
      <c r="E26" s="383">
        <v>0</v>
      </c>
    </row>
    <row r="27" spans="1:5" ht="12.75" customHeight="1">
      <c r="A27" s="380"/>
      <c r="B27" s="381"/>
      <c r="C27" s="382">
        <v>0</v>
      </c>
      <c r="D27" s="382">
        <v>0</v>
      </c>
      <c r="E27" s="383">
        <v>0</v>
      </c>
    </row>
    <row r="28" spans="1:5" ht="12.75" customHeight="1" thickBot="1">
      <c r="A28" s="380"/>
      <c r="B28" s="381"/>
      <c r="C28" s="384">
        <v>0</v>
      </c>
      <c r="D28" s="384">
        <v>0</v>
      </c>
      <c r="E28" s="385">
        <v>0</v>
      </c>
    </row>
    <row r="29" spans="1:5" ht="12.75" customHeight="1">
      <c r="A29" s="380" t="s">
        <v>497</v>
      </c>
      <c r="B29" s="381"/>
      <c r="C29" s="386">
        <f>SUM(C26:C28)</f>
        <v>0</v>
      </c>
      <c r="D29" s="386">
        <f>SUM(D26:D28)</f>
        <v>0</v>
      </c>
      <c r="E29" s="387">
        <f>SUM(E26:E28)</f>
        <v>0</v>
      </c>
    </row>
    <row r="30" spans="1:5" ht="12.75" customHeight="1">
      <c r="A30" s="380" t="s">
        <v>506</v>
      </c>
      <c r="B30" s="381" t="s">
        <v>507</v>
      </c>
      <c r="C30" s="381"/>
      <c r="D30" s="381"/>
      <c r="E30" s="388"/>
    </row>
    <row r="31" spans="1:5" ht="12.75" customHeight="1">
      <c r="A31" s="380"/>
      <c r="B31" s="381"/>
      <c r="C31" s="382">
        <v>0</v>
      </c>
      <c r="D31" s="382">
        <v>0</v>
      </c>
      <c r="E31" s="383">
        <v>0</v>
      </c>
    </row>
    <row r="32" spans="1:5" ht="12.75" customHeight="1">
      <c r="A32" s="380"/>
      <c r="B32" s="381"/>
      <c r="C32" s="382">
        <v>0</v>
      </c>
      <c r="D32" s="382">
        <v>0</v>
      </c>
      <c r="E32" s="383">
        <v>0</v>
      </c>
    </row>
    <row r="33" spans="1:5" ht="12.75" customHeight="1" thickBot="1">
      <c r="A33" s="380"/>
      <c r="B33" s="381"/>
      <c r="C33" s="384">
        <v>0</v>
      </c>
      <c r="D33" s="384">
        <v>0</v>
      </c>
      <c r="E33" s="385">
        <v>0</v>
      </c>
    </row>
    <row r="34" spans="1:5" ht="12.75" customHeight="1">
      <c r="A34" s="380" t="s">
        <v>497</v>
      </c>
      <c r="B34" s="381"/>
      <c r="C34" s="386">
        <f>SUM(C31:C33)</f>
        <v>0</v>
      </c>
      <c r="D34" s="386">
        <f>SUM(D31:D33)</f>
        <v>0</v>
      </c>
      <c r="E34" s="387">
        <f>SUM(E31:E33)</f>
        <v>0</v>
      </c>
    </row>
    <row r="35" spans="1:5" ht="12.75" customHeight="1">
      <c r="A35" s="380" t="s">
        <v>508</v>
      </c>
      <c r="B35" s="381" t="s">
        <v>509</v>
      </c>
      <c r="C35" s="381"/>
      <c r="D35" s="381"/>
      <c r="E35" s="388"/>
    </row>
    <row r="36" spans="1:5" ht="12.75" customHeight="1">
      <c r="A36" s="380"/>
      <c r="B36" s="381"/>
      <c r="C36" s="382">
        <v>0</v>
      </c>
      <c r="D36" s="382">
        <v>0</v>
      </c>
      <c r="E36" s="383">
        <v>0</v>
      </c>
    </row>
    <row r="37" spans="1:5" ht="12.75" customHeight="1">
      <c r="A37" s="380"/>
      <c r="B37" s="381"/>
      <c r="C37" s="382">
        <v>0</v>
      </c>
      <c r="D37" s="382">
        <v>0</v>
      </c>
      <c r="E37" s="383">
        <v>0</v>
      </c>
    </row>
    <row r="38" spans="1:5" ht="12.75" customHeight="1" thickBot="1">
      <c r="A38" s="380"/>
      <c r="B38" s="381"/>
      <c r="C38" s="384">
        <v>0</v>
      </c>
      <c r="D38" s="384">
        <v>0</v>
      </c>
      <c r="E38" s="385">
        <v>0</v>
      </c>
    </row>
    <row r="39" spans="1:5" ht="12.75" customHeight="1">
      <c r="A39" s="380" t="s">
        <v>497</v>
      </c>
      <c r="B39" s="381"/>
      <c r="C39" s="386">
        <f>SUM(C36:C38)</f>
        <v>0</v>
      </c>
      <c r="D39" s="386">
        <f>SUM(D36:D38)</f>
        <v>0</v>
      </c>
      <c r="E39" s="387">
        <f>SUM(E36:E38)</f>
        <v>0</v>
      </c>
    </row>
    <row r="40" spans="1:5" ht="12.75" customHeight="1">
      <c r="A40" s="380" t="s">
        <v>510</v>
      </c>
      <c r="B40" s="381" t="s">
        <v>511</v>
      </c>
      <c r="C40" s="381"/>
      <c r="D40" s="381"/>
      <c r="E40" s="388"/>
    </row>
    <row r="41" spans="1:5" ht="12.75" customHeight="1">
      <c r="A41" s="380"/>
      <c r="B41" s="381"/>
      <c r="C41" s="382">
        <v>0</v>
      </c>
      <c r="D41" s="382">
        <v>0</v>
      </c>
      <c r="E41" s="383">
        <v>0</v>
      </c>
    </row>
    <row r="42" spans="1:5" ht="12.75" customHeight="1">
      <c r="A42" s="380"/>
      <c r="B42" s="381"/>
      <c r="C42" s="382">
        <v>0</v>
      </c>
      <c r="D42" s="382">
        <v>0</v>
      </c>
      <c r="E42" s="383">
        <v>0</v>
      </c>
    </row>
    <row r="43" spans="1:5" ht="12.75" customHeight="1" thickBot="1">
      <c r="A43" s="380"/>
      <c r="B43" s="381"/>
      <c r="C43" s="384">
        <v>0</v>
      </c>
      <c r="D43" s="384">
        <v>0</v>
      </c>
      <c r="E43" s="385">
        <v>0</v>
      </c>
    </row>
    <row r="44" spans="1:5" ht="12.75" customHeight="1">
      <c r="A44" s="380" t="s">
        <v>497</v>
      </c>
      <c r="B44" s="381"/>
      <c r="C44" s="386">
        <f>SUM(C41:C43)</f>
        <v>0</v>
      </c>
      <c r="D44" s="386">
        <f>SUM(D41:D43)</f>
        <v>0</v>
      </c>
      <c r="E44" s="387">
        <f>SUM(E41:E43)</f>
        <v>0</v>
      </c>
    </row>
    <row r="45" spans="1:5" ht="12.75" customHeight="1">
      <c r="A45" s="380" t="s">
        <v>512</v>
      </c>
      <c r="B45" s="381" t="s">
        <v>513</v>
      </c>
      <c r="C45" s="381"/>
      <c r="D45" s="381"/>
      <c r="E45" s="388"/>
    </row>
    <row r="46" spans="1:5" ht="12.75" customHeight="1">
      <c r="A46" s="380"/>
      <c r="B46" s="381"/>
      <c r="C46" s="382">
        <v>0</v>
      </c>
      <c r="D46" s="382">
        <v>0</v>
      </c>
      <c r="E46" s="383">
        <v>0</v>
      </c>
    </row>
    <row r="47" spans="1:5" ht="12.75" customHeight="1">
      <c r="A47" s="380"/>
      <c r="B47" s="381"/>
      <c r="C47" s="382">
        <v>0</v>
      </c>
      <c r="D47" s="382">
        <v>0</v>
      </c>
      <c r="E47" s="383">
        <v>0</v>
      </c>
    </row>
    <row r="48" spans="1:5" ht="12.75" customHeight="1" thickBot="1">
      <c r="A48" s="380"/>
      <c r="B48" s="381"/>
      <c r="C48" s="384">
        <v>0</v>
      </c>
      <c r="D48" s="384">
        <v>0</v>
      </c>
      <c r="E48" s="385">
        <v>0</v>
      </c>
    </row>
    <row r="49" spans="1:5" ht="12.75" customHeight="1">
      <c r="A49" s="380" t="s">
        <v>497</v>
      </c>
      <c r="B49" s="381"/>
      <c r="C49" s="386">
        <f>SUM(C46:C48)</f>
        <v>0</v>
      </c>
      <c r="D49" s="386">
        <f>SUM(D46:D48)</f>
        <v>0</v>
      </c>
      <c r="E49" s="387">
        <f>SUM(E46:E48)</f>
        <v>0</v>
      </c>
    </row>
    <row r="50" spans="1:5" ht="12.75" customHeight="1">
      <c r="A50" s="380" t="s">
        <v>514</v>
      </c>
      <c r="B50" s="381" t="s">
        <v>515</v>
      </c>
      <c r="C50" s="381"/>
      <c r="D50" s="381"/>
      <c r="E50" s="388"/>
    </row>
    <row r="51" spans="1:5" ht="12.75" customHeight="1">
      <c r="A51" s="380"/>
      <c r="B51" s="381"/>
      <c r="C51" s="382">
        <v>0</v>
      </c>
      <c r="D51" s="382">
        <v>0</v>
      </c>
      <c r="E51" s="383">
        <v>0</v>
      </c>
    </row>
    <row r="52" spans="1:5" ht="12.75" customHeight="1">
      <c r="A52" s="380"/>
      <c r="B52" s="381"/>
      <c r="C52" s="382">
        <v>0</v>
      </c>
      <c r="D52" s="382">
        <v>0</v>
      </c>
      <c r="E52" s="383">
        <v>0</v>
      </c>
    </row>
    <row r="53" spans="1:5" ht="12.75" customHeight="1" thickBot="1">
      <c r="A53" s="380"/>
      <c r="B53" s="381"/>
      <c r="C53" s="384">
        <v>0</v>
      </c>
      <c r="D53" s="384">
        <v>0</v>
      </c>
      <c r="E53" s="385">
        <v>0</v>
      </c>
    </row>
    <row r="54" spans="1:5" ht="12.75" customHeight="1">
      <c r="A54" s="380" t="s">
        <v>497</v>
      </c>
      <c r="B54" s="381"/>
      <c r="C54" s="386">
        <f>SUM(C51:C53)</f>
        <v>0</v>
      </c>
      <c r="D54" s="386">
        <f>SUM(D51:D53)</f>
        <v>0</v>
      </c>
      <c r="E54" s="387">
        <f>SUM(E51:E53)</f>
        <v>0</v>
      </c>
    </row>
    <row r="55" spans="1:5" ht="12.75" customHeight="1">
      <c r="A55" s="380" t="s">
        <v>516</v>
      </c>
      <c r="B55" s="381" t="s">
        <v>517</v>
      </c>
      <c r="C55" s="381"/>
      <c r="D55" s="381"/>
      <c r="E55" s="388"/>
    </row>
    <row r="56" spans="1:5" ht="12.75" customHeight="1">
      <c r="A56" s="380"/>
      <c r="B56" s="381"/>
      <c r="C56" s="382">
        <v>0</v>
      </c>
      <c r="D56" s="382">
        <v>0</v>
      </c>
      <c r="E56" s="383">
        <v>0</v>
      </c>
    </row>
    <row r="57" spans="1:5" ht="12.75" customHeight="1">
      <c r="A57" s="380"/>
      <c r="B57" s="381"/>
      <c r="C57" s="382">
        <v>0</v>
      </c>
      <c r="D57" s="382">
        <v>0</v>
      </c>
      <c r="E57" s="383">
        <v>0</v>
      </c>
    </row>
    <row r="58" spans="1:5" ht="12.75" customHeight="1" thickBot="1">
      <c r="A58" s="380"/>
      <c r="B58" s="381"/>
      <c r="C58" s="384">
        <v>0</v>
      </c>
      <c r="D58" s="384">
        <v>0</v>
      </c>
      <c r="E58" s="385">
        <v>0</v>
      </c>
    </row>
    <row r="59" spans="1:5" ht="12.75" customHeight="1">
      <c r="A59" s="380" t="s">
        <v>497</v>
      </c>
      <c r="B59" s="381"/>
      <c r="C59" s="386">
        <f>SUM(C56:C58)</f>
        <v>0</v>
      </c>
      <c r="D59" s="386">
        <f>SUM(D56:D58)</f>
        <v>0</v>
      </c>
      <c r="E59" s="387">
        <f>SUM(E56:E58)</f>
        <v>0</v>
      </c>
    </row>
    <row r="60" spans="1:5" ht="12.75" customHeight="1">
      <c r="A60" s="380" t="s">
        <v>518</v>
      </c>
      <c r="B60" s="381" t="s">
        <v>519</v>
      </c>
      <c r="C60" s="381"/>
      <c r="D60" s="381"/>
      <c r="E60" s="388"/>
    </row>
    <row r="61" spans="1:5" ht="12.75" customHeight="1">
      <c r="A61" s="380"/>
      <c r="B61" s="381"/>
      <c r="C61" s="382">
        <v>0</v>
      </c>
      <c r="D61" s="382">
        <v>0</v>
      </c>
      <c r="E61" s="383">
        <v>0</v>
      </c>
    </row>
    <row r="62" spans="1:5" ht="12.75" customHeight="1">
      <c r="A62" s="380"/>
      <c r="B62" s="381"/>
      <c r="C62" s="382">
        <v>0</v>
      </c>
      <c r="D62" s="382">
        <v>0</v>
      </c>
      <c r="E62" s="383">
        <v>0</v>
      </c>
    </row>
    <row r="63" spans="1:5" ht="12.75" customHeight="1" thickBot="1">
      <c r="A63" s="380"/>
      <c r="B63" s="381"/>
      <c r="C63" s="384">
        <v>0</v>
      </c>
      <c r="D63" s="384">
        <v>0</v>
      </c>
      <c r="E63" s="385">
        <v>0</v>
      </c>
    </row>
    <row r="64" spans="1:5" ht="12.75" customHeight="1">
      <c r="A64" s="380" t="s">
        <v>497</v>
      </c>
      <c r="B64" s="381"/>
      <c r="C64" s="386">
        <f>SUM(C61:C63)</f>
        <v>0</v>
      </c>
      <c r="D64" s="386">
        <f>SUM(D61:D63)</f>
        <v>0</v>
      </c>
      <c r="E64" s="387">
        <f>SUM(E61:E63)</f>
        <v>0</v>
      </c>
    </row>
    <row r="65" spans="1:5" ht="12.75" customHeight="1">
      <c r="A65" s="380" t="s">
        <v>520</v>
      </c>
      <c r="B65" s="381" t="s">
        <v>521</v>
      </c>
      <c r="C65" s="381"/>
      <c r="D65" s="381"/>
      <c r="E65" s="388"/>
    </row>
    <row r="66" spans="1:5" ht="12.75" customHeight="1">
      <c r="A66" s="380"/>
      <c r="B66" s="381"/>
      <c r="C66" s="382">
        <v>0</v>
      </c>
      <c r="D66" s="382">
        <v>0</v>
      </c>
      <c r="E66" s="383">
        <v>0</v>
      </c>
    </row>
    <row r="67" spans="1:5" ht="12.75" customHeight="1">
      <c r="A67" s="380"/>
      <c r="B67" s="381"/>
      <c r="C67" s="382">
        <v>0</v>
      </c>
      <c r="D67" s="382">
        <v>0</v>
      </c>
      <c r="E67" s="383">
        <v>0</v>
      </c>
    </row>
    <row r="68" spans="1:5" ht="12.75" customHeight="1" thickBot="1">
      <c r="A68" s="380"/>
      <c r="B68" s="381"/>
      <c r="C68" s="384">
        <v>0</v>
      </c>
      <c r="D68" s="384">
        <v>0</v>
      </c>
      <c r="E68" s="385">
        <v>0</v>
      </c>
    </row>
    <row r="69" spans="1:5" ht="12.75" customHeight="1">
      <c r="A69" s="380" t="s">
        <v>497</v>
      </c>
      <c r="B69" s="381"/>
      <c r="C69" s="386">
        <f>SUM(C66:C68)</f>
        <v>0</v>
      </c>
      <c r="D69" s="386">
        <f>SUM(D66:D68)</f>
        <v>0</v>
      </c>
      <c r="E69" s="387">
        <f>SUM(E66:E68)</f>
        <v>0</v>
      </c>
    </row>
    <row r="70" spans="1:5" ht="12.75" customHeight="1" thickBot="1">
      <c r="A70" s="390" t="s">
        <v>522</v>
      </c>
      <c r="B70" s="391"/>
      <c r="C70" s="392">
        <f>C9+C14+C19+C24+C29+C34+C39+C44+C49+C54+C59+C64+C69</f>
        <v>0</v>
      </c>
      <c r="D70" s="392">
        <f>D9+D14+D19+D24+D29+D34+D39+D44+D49+D54+D59+D64+D69</f>
        <v>0</v>
      </c>
      <c r="E70" s="393">
        <f>E9+E14+E19+E24+E29+E34+E39+E44+E49+E54+E59+E64+E69</f>
        <v>0</v>
      </c>
    </row>
    <row r="71" spans="1:5" ht="15" thickTop="1"/>
  </sheetData>
  <mergeCells count="1">
    <mergeCell ref="B1:E1"/>
  </mergeCells>
  <conditionalFormatting sqref="G12:G37">
    <cfRule type="cellIs" dxfId="3" priority="1" stopIfTrue="1" operator="not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54"/>
  <sheetViews>
    <sheetView topLeftCell="A7" workbookViewId="0">
      <selection activeCell="K21" sqref="K21"/>
    </sheetView>
  </sheetViews>
  <sheetFormatPr baseColWidth="10" defaultColWidth="10.88671875" defaultRowHeight="14.4"/>
  <cols>
    <col min="1" max="1" width="15.88671875" customWidth="1"/>
    <col min="2" max="2" width="29.109375" customWidth="1"/>
    <col min="3" max="7" width="14" customWidth="1"/>
    <col min="8" max="8" width="14" style="317" customWidth="1"/>
    <col min="257" max="257" width="15.88671875" customWidth="1"/>
    <col min="258" max="258" width="29.109375" customWidth="1"/>
    <col min="259" max="264" width="14" customWidth="1"/>
    <col min="513" max="513" width="15.88671875" customWidth="1"/>
    <col min="514" max="514" width="29.109375" customWidth="1"/>
    <col min="515" max="520" width="14" customWidth="1"/>
    <col min="769" max="769" width="15.88671875" customWidth="1"/>
    <col min="770" max="770" width="29.109375" customWidth="1"/>
    <col min="771" max="776" width="14" customWidth="1"/>
    <col min="1025" max="1025" width="15.88671875" customWidth="1"/>
    <col min="1026" max="1026" width="29.109375" customWidth="1"/>
    <col min="1027" max="1032" width="14" customWidth="1"/>
    <col min="1281" max="1281" width="15.88671875" customWidth="1"/>
    <col min="1282" max="1282" width="29.109375" customWidth="1"/>
    <col min="1283" max="1288" width="14" customWidth="1"/>
    <col min="1537" max="1537" width="15.88671875" customWidth="1"/>
    <col min="1538" max="1538" width="29.109375" customWidth="1"/>
    <col min="1539" max="1544" width="14" customWidth="1"/>
    <col min="1793" max="1793" width="15.88671875" customWidth="1"/>
    <col min="1794" max="1794" width="29.109375" customWidth="1"/>
    <col min="1795" max="1800" width="14" customWidth="1"/>
    <col min="2049" max="2049" width="15.88671875" customWidth="1"/>
    <col min="2050" max="2050" width="29.109375" customWidth="1"/>
    <col min="2051" max="2056" width="14" customWidth="1"/>
    <col min="2305" max="2305" width="15.88671875" customWidth="1"/>
    <col min="2306" max="2306" width="29.109375" customWidth="1"/>
    <col min="2307" max="2312" width="14" customWidth="1"/>
    <col min="2561" max="2561" width="15.88671875" customWidth="1"/>
    <col min="2562" max="2562" width="29.109375" customWidth="1"/>
    <col min="2563" max="2568" width="14" customWidth="1"/>
    <col min="2817" max="2817" width="15.88671875" customWidth="1"/>
    <col min="2818" max="2818" width="29.109375" customWidth="1"/>
    <col min="2819" max="2824" width="14" customWidth="1"/>
    <col min="3073" max="3073" width="15.88671875" customWidth="1"/>
    <col min="3074" max="3074" width="29.109375" customWidth="1"/>
    <col min="3075" max="3080" width="14" customWidth="1"/>
    <col min="3329" max="3329" width="15.88671875" customWidth="1"/>
    <col min="3330" max="3330" width="29.109375" customWidth="1"/>
    <col min="3331" max="3336" width="14" customWidth="1"/>
    <col min="3585" max="3585" width="15.88671875" customWidth="1"/>
    <col min="3586" max="3586" width="29.109375" customWidth="1"/>
    <col min="3587" max="3592" width="14" customWidth="1"/>
    <col min="3841" max="3841" width="15.88671875" customWidth="1"/>
    <col min="3842" max="3842" width="29.109375" customWidth="1"/>
    <col min="3843" max="3848" width="14" customWidth="1"/>
    <col min="4097" max="4097" width="15.88671875" customWidth="1"/>
    <col min="4098" max="4098" width="29.109375" customWidth="1"/>
    <col min="4099" max="4104" width="14" customWidth="1"/>
    <col min="4353" max="4353" width="15.88671875" customWidth="1"/>
    <col min="4354" max="4354" width="29.109375" customWidth="1"/>
    <col min="4355" max="4360" width="14" customWidth="1"/>
    <col min="4609" max="4609" width="15.88671875" customWidth="1"/>
    <col min="4610" max="4610" width="29.109375" customWidth="1"/>
    <col min="4611" max="4616" width="14" customWidth="1"/>
    <col min="4865" max="4865" width="15.88671875" customWidth="1"/>
    <col min="4866" max="4866" width="29.109375" customWidth="1"/>
    <col min="4867" max="4872" width="14" customWidth="1"/>
    <col min="5121" max="5121" width="15.88671875" customWidth="1"/>
    <col min="5122" max="5122" width="29.109375" customWidth="1"/>
    <col min="5123" max="5128" width="14" customWidth="1"/>
    <col min="5377" max="5377" width="15.88671875" customWidth="1"/>
    <col min="5378" max="5378" width="29.109375" customWidth="1"/>
    <col min="5379" max="5384" width="14" customWidth="1"/>
    <col min="5633" max="5633" width="15.88671875" customWidth="1"/>
    <col min="5634" max="5634" width="29.109375" customWidth="1"/>
    <col min="5635" max="5640" width="14" customWidth="1"/>
    <col min="5889" max="5889" width="15.88671875" customWidth="1"/>
    <col min="5890" max="5890" width="29.109375" customWidth="1"/>
    <col min="5891" max="5896" width="14" customWidth="1"/>
    <col min="6145" max="6145" width="15.88671875" customWidth="1"/>
    <col min="6146" max="6146" width="29.109375" customWidth="1"/>
    <col min="6147" max="6152" width="14" customWidth="1"/>
    <col min="6401" max="6401" width="15.88671875" customWidth="1"/>
    <col min="6402" max="6402" width="29.109375" customWidth="1"/>
    <col min="6403" max="6408" width="14" customWidth="1"/>
    <col min="6657" max="6657" width="15.88671875" customWidth="1"/>
    <col min="6658" max="6658" width="29.109375" customWidth="1"/>
    <col min="6659" max="6664" width="14" customWidth="1"/>
    <col min="6913" max="6913" width="15.88671875" customWidth="1"/>
    <col min="6914" max="6914" width="29.109375" customWidth="1"/>
    <col min="6915" max="6920" width="14" customWidth="1"/>
    <col min="7169" max="7169" width="15.88671875" customWidth="1"/>
    <col min="7170" max="7170" width="29.109375" customWidth="1"/>
    <col min="7171" max="7176" width="14" customWidth="1"/>
    <col min="7425" max="7425" width="15.88671875" customWidth="1"/>
    <col min="7426" max="7426" width="29.109375" customWidth="1"/>
    <col min="7427" max="7432" width="14" customWidth="1"/>
    <col min="7681" max="7681" width="15.88671875" customWidth="1"/>
    <col min="7682" max="7682" width="29.109375" customWidth="1"/>
    <col min="7683" max="7688" width="14" customWidth="1"/>
    <col min="7937" max="7937" width="15.88671875" customWidth="1"/>
    <col min="7938" max="7938" width="29.109375" customWidth="1"/>
    <col min="7939" max="7944" width="14" customWidth="1"/>
    <col min="8193" max="8193" width="15.88671875" customWidth="1"/>
    <col min="8194" max="8194" width="29.109375" customWidth="1"/>
    <col min="8195" max="8200" width="14" customWidth="1"/>
    <col min="8449" max="8449" width="15.88671875" customWidth="1"/>
    <col min="8450" max="8450" width="29.109375" customWidth="1"/>
    <col min="8451" max="8456" width="14" customWidth="1"/>
    <col min="8705" max="8705" width="15.88671875" customWidth="1"/>
    <col min="8706" max="8706" width="29.109375" customWidth="1"/>
    <col min="8707" max="8712" width="14" customWidth="1"/>
    <col min="8961" max="8961" width="15.88671875" customWidth="1"/>
    <col min="8962" max="8962" width="29.109375" customWidth="1"/>
    <col min="8963" max="8968" width="14" customWidth="1"/>
    <col min="9217" max="9217" width="15.88671875" customWidth="1"/>
    <col min="9218" max="9218" width="29.109375" customWidth="1"/>
    <col min="9219" max="9224" width="14" customWidth="1"/>
    <col min="9473" max="9473" width="15.88671875" customWidth="1"/>
    <col min="9474" max="9474" width="29.109375" customWidth="1"/>
    <col min="9475" max="9480" width="14" customWidth="1"/>
    <col min="9729" max="9729" width="15.88671875" customWidth="1"/>
    <col min="9730" max="9730" width="29.109375" customWidth="1"/>
    <col min="9731" max="9736" width="14" customWidth="1"/>
    <col min="9985" max="9985" width="15.88671875" customWidth="1"/>
    <col min="9986" max="9986" width="29.109375" customWidth="1"/>
    <col min="9987" max="9992" width="14" customWidth="1"/>
    <col min="10241" max="10241" width="15.88671875" customWidth="1"/>
    <col min="10242" max="10242" width="29.109375" customWidth="1"/>
    <col min="10243" max="10248" width="14" customWidth="1"/>
    <col min="10497" max="10497" width="15.88671875" customWidth="1"/>
    <col min="10498" max="10498" width="29.109375" customWidth="1"/>
    <col min="10499" max="10504" width="14" customWidth="1"/>
    <col min="10753" max="10753" width="15.88671875" customWidth="1"/>
    <col min="10754" max="10754" width="29.109375" customWidth="1"/>
    <col min="10755" max="10760" width="14" customWidth="1"/>
    <col min="11009" max="11009" width="15.88671875" customWidth="1"/>
    <col min="11010" max="11010" width="29.109375" customWidth="1"/>
    <col min="11011" max="11016" width="14" customWidth="1"/>
    <col min="11265" max="11265" width="15.88671875" customWidth="1"/>
    <col min="11266" max="11266" width="29.109375" customWidth="1"/>
    <col min="11267" max="11272" width="14" customWidth="1"/>
    <col min="11521" max="11521" width="15.88671875" customWidth="1"/>
    <col min="11522" max="11522" width="29.109375" customWidth="1"/>
    <col min="11523" max="11528" width="14" customWidth="1"/>
    <col min="11777" max="11777" width="15.88671875" customWidth="1"/>
    <col min="11778" max="11778" width="29.109375" customWidth="1"/>
    <col min="11779" max="11784" width="14" customWidth="1"/>
    <col min="12033" max="12033" width="15.88671875" customWidth="1"/>
    <col min="12034" max="12034" width="29.109375" customWidth="1"/>
    <col min="12035" max="12040" width="14" customWidth="1"/>
    <col min="12289" max="12289" width="15.88671875" customWidth="1"/>
    <col min="12290" max="12290" width="29.109375" customWidth="1"/>
    <col min="12291" max="12296" width="14" customWidth="1"/>
    <col min="12545" max="12545" width="15.88671875" customWidth="1"/>
    <col min="12546" max="12546" width="29.109375" customWidth="1"/>
    <col min="12547" max="12552" width="14" customWidth="1"/>
    <col min="12801" max="12801" width="15.88671875" customWidth="1"/>
    <col min="12802" max="12802" width="29.109375" customWidth="1"/>
    <col min="12803" max="12808" width="14" customWidth="1"/>
    <col min="13057" max="13057" width="15.88671875" customWidth="1"/>
    <col min="13058" max="13058" width="29.109375" customWidth="1"/>
    <col min="13059" max="13064" width="14" customWidth="1"/>
    <col min="13313" max="13313" width="15.88671875" customWidth="1"/>
    <col min="13314" max="13314" width="29.109375" customWidth="1"/>
    <col min="13315" max="13320" width="14" customWidth="1"/>
    <col min="13569" max="13569" width="15.88671875" customWidth="1"/>
    <col min="13570" max="13570" width="29.109375" customWidth="1"/>
    <col min="13571" max="13576" width="14" customWidth="1"/>
    <col min="13825" max="13825" width="15.88671875" customWidth="1"/>
    <col min="13826" max="13826" width="29.109375" customWidth="1"/>
    <col min="13827" max="13832" width="14" customWidth="1"/>
    <col min="14081" max="14081" width="15.88671875" customWidth="1"/>
    <col min="14082" max="14082" width="29.109375" customWidth="1"/>
    <col min="14083" max="14088" width="14" customWidth="1"/>
    <col min="14337" max="14337" width="15.88671875" customWidth="1"/>
    <col min="14338" max="14338" width="29.109375" customWidth="1"/>
    <col min="14339" max="14344" width="14" customWidth="1"/>
    <col min="14593" max="14593" width="15.88671875" customWidth="1"/>
    <col min="14594" max="14594" width="29.109375" customWidth="1"/>
    <col min="14595" max="14600" width="14" customWidth="1"/>
    <col min="14849" max="14849" width="15.88671875" customWidth="1"/>
    <col min="14850" max="14850" width="29.109375" customWidth="1"/>
    <col min="14851" max="14856" width="14" customWidth="1"/>
    <col min="15105" max="15105" width="15.88671875" customWidth="1"/>
    <col min="15106" max="15106" width="29.109375" customWidth="1"/>
    <col min="15107" max="15112" width="14" customWidth="1"/>
    <col min="15361" max="15361" width="15.88671875" customWidth="1"/>
    <col min="15362" max="15362" width="29.109375" customWidth="1"/>
    <col min="15363" max="15368" width="14" customWidth="1"/>
    <col min="15617" max="15617" width="15.88671875" customWidth="1"/>
    <col min="15618" max="15618" width="29.109375" customWidth="1"/>
    <col min="15619" max="15624" width="14" customWidth="1"/>
    <col min="15873" max="15873" width="15.88671875" customWidth="1"/>
    <col min="15874" max="15874" width="29.109375" customWidth="1"/>
    <col min="15875" max="15880" width="14" customWidth="1"/>
    <col min="16129" max="16129" width="15.88671875" customWidth="1"/>
    <col min="16130" max="16130" width="29.109375" customWidth="1"/>
    <col min="16131" max="16136" width="14" customWidth="1"/>
  </cols>
  <sheetData>
    <row r="2" spans="1:8" ht="12" customHeight="1">
      <c r="A2" s="145" t="s">
        <v>241</v>
      </c>
      <c r="B2" s="695" t="s">
        <v>524</v>
      </c>
      <c r="C2" s="695"/>
      <c r="D2" s="695"/>
      <c r="E2" s="695"/>
      <c r="F2" s="695"/>
      <c r="G2" s="695"/>
      <c r="H2" s="695"/>
    </row>
    <row r="3" spans="1:8" ht="12.6" customHeight="1">
      <c r="A3" s="145" t="s">
        <v>243</v>
      </c>
      <c r="B3" s="397" t="s">
        <v>525</v>
      </c>
      <c r="D3" s="145" t="s">
        <v>128</v>
      </c>
      <c r="E3" s="397" t="s">
        <v>526</v>
      </c>
    </row>
    <row r="4" spans="1:8" ht="15" customHeight="1">
      <c r="A4" s="146" t="s">
        <v>527</v>
      </c>
    </row>
    <row r="5" spans="1:8" ht="15" customHeight="1">
      <c r="A5" s="398" t="s">
        <v>528</v>
      </c>
      <c r="B5" s="317" t="s">
        <v>529</v>
      </c>
    </row>
    <row r="6" spans="1:8" ht="8.25" customHeight="1" thickBot="1">
      <c r="A6" s="146"/>
    </row>
    <row r="7" spans="1:8" ht="15" customHeight="1" thickTop="1">
      <c r="A7" s="696" t="s">
        <v>530</v>
      </c>
      <c r="B7" s="699" t="s">
        <v>531</v>
      </c>
      <c r="C7" s="684"/>
      <c r="D7" s="684"/>
      <c r="E7" s="684"/>
      <c r="F7" s="684"/>
      <c r="G7" s="684"/>
      <c r="H7" s="685"/>
    </row>
    <row r="8" spans="1:8" ht="12.75" customHeight="1">
      <c r="A8" s="697"/>
      <c r="B8" s="700" t="s">
        <v>45</v>
      </c>
      <c r="C8" s="399" t="s">
        <v>197</v>
      </c>
      <c r="D8" s="399" t="s">
        <v>197</v>
      </c>
      <c r="E8" s="399" t="s">
        <v>197</v>
      </c>
      <c r="F8" s="399" t="s">
        <v>197</v>
      </c>
      <c r="G8" s="399" t="s">
        <v>197</v>
      </c>
      <c r="H8" s="702" t="s">
        <v>532</v>
      </c>
    </row>
    <row r="9" spans="1:8" ht="15" customHeight="1" thickBot="1">
      <c r="A9" s="698"/>
      <c r="B9" s="701"/>
      <c r="C9" s="400" t="s">
        <v>533</v>
      </c>
      <c r="D9" s="400" t="s">
        <v>533</v>
      </c>
      <c r="E9" s="400" t="s">
        <v>533</v>
      </c>
      <c r="F9" s="400" t="s">
        <v>533</v>
      </c>
      <c r="G9" s="400" t="s">
        <v>533</v>
      </c>
      <c r="H9" s="703"/>
    </row>
    <row r="10" spans="1:8" ht="15" customHeight="1">
      <c r="A10" s="401"/>
      <c r="B10" s="402" t="s">
        <v>534</v>
      </c>
      <c r="C10" s="403">
        <v>0</v>
      </c>
      <c r="D10" s="404" t="s">
        <v>535</v>
      </c>
      <c r="E10" s="404" t="s">
        <v>535</v>
      </c>
      <c r="F10" s="404" t="s">
        <v>535</v>
      </c>
      <c r="G10" s="404" t="s">
        <v>535</v>
      </c>
      <c r="H10" s="405">
        <f t="shared" ref="H10:H33" si="0">SUM(C10:G10)</f>
        <v>0</v>
      </c>
    </row>
    <row r="11" spans="1:8" ht="15" customHeight="1">
      <c r="A11" s="406" t="s">
        <v>197</v>
      </c>
      <c r="B11" s="127" t="s">
        <v>536</v>
      </c>
      <c r="C11" s="137">
        <v>0</v>
      </c>
      <c r="D11" s="407" t="s">
        <v>535</v>
      </c>
      <c r="E11" s="407" t="s">
        <v>535</v>
      </c>
      <c r="F11" s="407" t="s">
        <v>535</v>
      </c>
      <c r="G11" s="407" t="s">
        <v>535</v>
      </c>
      <c r="H11" s="408">
        <f t="shared" si="0"/>
        <v>0</v>
      </c>
    </row>
    <row r="12" spans="1:8" ht="15" customHeight="1">
      <c r="A12" s="409" t="s">
        <v>537</v>
      </c>
      <c r="B12" s="127" t="s">
        <v>538</v>
      </c>
      <c r="C12" s="137">
        <v>0</v>
      </c>
      <c r="D12" s="407" t="s">
        <v>535</v>
      </c>
      <c r="E12" s="407" t="s">
        <v>535</v>
      </c>
      <c r="F12" s="407" t="s">
        <v>535</v>
      </c>
      <c r="G12" s="407" t="s">
        <v>535</v>
      </c>
      <c r="H12" s="408">
        <f t="shared" si="0"/>
        <v>0</v>
      </c>
    </row>
    <row r="13" spans="1:8" ht="15" customHeight="1">
      <c r="A13" s="410"/>
      <c r="B13" s="411" t="s">
        <v>539</v>
      </c>
      <c r="C13" s="412">
        <f>C10-C11-C12</f>
        <v>0</v>
      </c>
      <c r="D13" s="413" t="s">
        <v>535</v>
      </c>
      <c r="E13" s="413" t="s">
        <v>535</v>
      </c>
      <c r="F13" s="413" t="s">
        <v>535</v>
      </c>
      <c r="G13" s="413" t="s">
        <v>535</v>
      </c>
      <c r="H13" s="414">
        <f t="shared" si="0"/>
        <v>0</v>
      </c>
    </row>
    <row r="14" spans="1:8" ht="15" customHeight="1">
      <c r="A14" s="415"/>
      <c r="B14" s="127" t="s">
        <v>540</v>
      </c>
      <c r="C14" s="135">
        <f>C13</f>
        <v>0</v>
      </c>
      <c r="D14" s="137">
        <v>0</v>
      </c>
      <c r="E14" s="407" t="s">
        <v>535</v>
      </c>
      <c r="F14" s="407" t="s">
        <v>535</v>
      </c>
      <c r="G14" s="407" t="s">
        <v>535</v>
      </c>
      <c r="H14" s="408">
        <f t="shared" si="0"/>
        <v>0</v>
      </c>
    </row>
    <row r="15" spans="1:8" ht="15" customHeight="1">
      <c r="A15" s="406" t="s">
        <v>197</v>
      </c>
      <c r="B15" s="127" t="s">
        <v>541</v>
      </c>
      <c r="C15" s="137">
        <v>0</v>
      </c>
      <c r="D15" s="137">
        <v>0</v>
      </c>
      <c r="E15" s="407" t="s">
        <v>535</v>
      </c>
      <c r="F15" s="407" t="s">
        <v>535</v>
      </c>
      <c r="G15" s="407" t="s">
        <v>535</v>
      </c>
      <c r="H15" s="408">
        <f t="shared" si="0"/>
        <v>0</v>
      </c>
    </row>
    <row r="16" spans="1:8" ht="15" customHeight="1">
      <c r="A16" s="409" t="s">
        <v>537</v>
      </c>
      <c r="B16" s="127" t="s">
        <v>542</v>
      </c>
      <c r="C16" s="137">
        <v>0</v>
      </c>
      <c r="D16" s="137">
        <v>0</v>
      </c>
      <c r="E16" s="407" t="s">
        <v>535</v>
      </c>
      <c r="F16" s="407" t="s">
        <v>535</v>
      </c>
      <c r="G16" s="407" t="s">
        <v>535</v>
      </c>
      <c r="H16" s="408">
        <f t="shared" si="0"/>
        <v>0</v>
      </c>
    </row>
    <row r="17" spans="1:8" ht="15" customHeight="1">
      <c r="A17" s="132"/>
      <c r="B17" s="127" t="s">
        <v>543</v>
      </c>
      <c r="C17" s="137">
        <v>0</v>
      </c>
      <c r="D17" s="137">
        <v>0</v>
      </c>
      <c r="E17" s="407" t="s">
        <v>535</v>
      </c>
      <c r="F17" s="407" t="s">
        <v>535</v>
      </c>
      <c r="G17" s="407" t="s">
        <v>535</v>
      </c>
      <c r="H17" s="408">
        <f t="shared" si="0"/>
        <v>0</v>
      </c>
    </row>
    <row r="18" spans="1:8" ht="15" customHeight="1">
      <c r="A18" s="410"/>
      <c r="B18" s="411" t="s">
        <v>544</v>
      </c>
      <c r="C18" s="412">
        <f>C14+C15-C16-C17</f>
        <v>0</v>
      </c>
      <c r="D18" s="412">
        <f>D14+D15-D16-D17</f>
        <v>0</v>
      </c>
      <c r="E18" s="413" t="s">
        <v>535</v>
      </c>
      <c r="F18" s="413" t="s">
        <v>535</v>
      </c>
      <c r="G18" s="413" t="s">
        <v>535</v>
      </c>
      <c r="H18" s="414">
        <f t="shared" si="0"/>
        <v>0</v>
      </c>
    </row>
    <row r="19" spans="1:8" ht="15" customHeight="1">
      <c r="A19" s="132"/>
      <c r="B19" s="127" t="s">
        <v>540</v>
      </c>
      <c r="C19" s="135">
        <f>C18</f>
        <v>0</v>
      </c>
      <c r="D19" s="135">
        <f>D18</f>
        <v>0</v>
      </c>
      <c r="E19" s="137">
        <v>0</v>
      </c>
      <c r="F19" s="407" t="s">
        <v>535</v>
      </c>
      <c r="G19" s="407" t="s">
        <v>535</v>
      </c>
      <c r="H19" s="408">
        <f>SUM(C19:G19)</f>
        <v>0</v>
      </c>
    </row>
    <row r="20" spans="1:8" ht="15" customHeight="1">
      <c r="A20" s="406" t="s">
        <v>197</v>
      </c>
      <c r="B20" s="127" t="s">
        <v>541</v>
      </c>
      <c r="C20" s="137">
        <v>0</v>
      </c>
      <c r="D20" s="137">
        <v>0</v>
      </c>
      <c r="E20" s="137">
        <v>0</v>
      </c>
      <c r="F20" s="416" t="s">
        <v>535</v>
      </c>
      <c r="G20" s="407" t="s">
        <v>535</v>
      </c>
      <c r="H20" s="408">
        <f t="shared" si="0"/>
        <v>0</v>
      </c>
    </row>
    <row r="21" spans="1:8" ht="15" customHeight="1">
      <c r="A21" s="409" t="s">
        <v>537</v>
      </c>
      <c r="B21" s="127" t="s">
        <v>542</v>
      </c>
      <c r="C21" s="137">
        <v>0</v>
      </c>
      <c r="D21" s="137">
        <v>0</v>
      </c>
      <c r="E21" s="137">
        <v>0</v>
      </c>
      <c r="F21" s="416" t="s">
        <v>535</v>
      </c>
      <c r="G21" s="407" t="s">
        <v>535</v>
      </c>
      <c r="H21" s="408">
        <f t="shared" si="0"/>
        <v>0</v>
      </c>
    </row>
    <row r="22" spans="1:8" ht="15" customHeight="1">
      <c r="A22" s="132"/>
      <c r="B22" s="127" t="s">
        <v>543</v>
      </c>
      <c r="C22" s="137">
        <v>0</v>
      </c>
      <c r="D22" s="137">
        <v>0</v>
      </c>
      <c r="E22" s="137">
        <v>0</v>
      </c>
      <c r="F22" s="416" t="s">
        <v>535</v>
      </c>
      <c r="G22" s="407" t="s">
        <v>535</v>
      </c>
      <c r="H22" s="408">
        <f t="shared" si="0"/>
        <v>0</v>
      </c>
    </row>
    <row r="23" spans="1:8" ht="15" customHeight="1">
      <c r="A23" s="410"/>
      <c r="B23" s="411" t="s">
        <v>544</v>
      </c>
      <c r="C23" s="412">
        <f>C19+C20-C21-C22</f>
        <v>0</v>
      </c>
      <c r="D23" s="412">
        <f>D19+D20-D21-D22</f>
        <v>0</v>
      </c>
      <c r="E23" s="412">
        <f>E19+E20-E21-E22</f>
        <v>0</v>
      </c>
      <c r="F23" s="417" t="s">
        <v>535</v>
      </c>
      <c r="G23" s="413" t="s">
        <v>535</v>
      </c>
      <c r="H23" s="414">
        <f t="shared" si="0"/>
        <v>0</v>
      </c>
    </row>
    <row r="24" spans="1:8" ht="15" customHeight="1">
      <c r="A24" s="132"/>
      <c r="B24" s="127" t="s">
        <v>540</v>
      </c>
      <c r="C24" s="135">
        <f>C23</f>
        <v>0</v>
      </c>
      <c r="D24" s="135">
        <f>D23</f>
        <v>0</v>
      </c>
      <c r="E24" s="135">
        <f>E23</f>
        <v>0</v>
      </c>
      <c r="F24" s="418">
        <v>0</v>
      </c>
      <c r="G24" s="407" t="s">
        <v>535</v>
      </c>
      <c r="H24" s="408">
        <f t="shared" si="0"/>
        <v>0</v>
      </c>
    </row>
    <row r="25" spans="1:8" ht="15" customHeight="1">
      <c r="A25" s="406" t="s">
        <v>197</v>
      </c>
      <c r="B25" s="127" t="s">
        <v>541</v>
      </c>
      <c r="C25" s="137">
        <v>0</v>
      </c>
      <c r="D25" s="137">
        <v>0</v>
      </c>
      <c r="E25" s="137">
        <v>0</v>
      </c>
      <c r="F25" s="137">
        <v>0</v>
      </c>
      <c r="G25" s="407" t="s">
        <v>535</v>
      </c>
      <c r="H25" s="408">
        <f t="shared" si="0"/>
        <v>0</v>
      </c>
    </row>
    <row r="26" spans="1:8" ht="15" customHeight="1">
      <c r="A26" s="409" t="s">
        <v>537</v>
      </c>
      <c r="B26" s="127" t="s">
        <v>542</v>
      </c>
      <c r="C26" s="137">
        <v>0</v>
      </c>
      <c r="D26" s="137">
        <v>0</v>
      </c>
      <c r="E26" s="137">
        <v>0</v>
      </c>
      <c r="F26" s="137">
        <v>0</v>
      </c>
      <c r="G26" s="407" t="s">
        <v>535</v>
      </c>
      <c r="H26" s="408">
        <f t="shared" si="0"/>
        <v>0</v>
      </c>
    </row>
    <row r="27" spans="1:8" ht="15" customHeight="1">
      <c r="A27" s="132"/>
      <c r="B27" s="127" t="s">
        <v>543</v>
      </c>
      <c r="C27" s="137">
        <v>0</v>
      </c>
      <c r="D27" s="137">
        <v>0</v>
      </c>
      <c r="E27" s="137">
        <v>0</v>
      </c>
      <c r="F27" s="137">
        <v>0</v>
      </c>
      <c r="G27" s="407" t="s">
        <v>535</v>
      </c>
      <c r="H27" s="408">
        <f t="shared" si="0"/>
        <v>0</v>
      </c>
    </row>
    <row r="28" spans="1:8" ht="15" customHeight="1">
      <c r="A28" s="410"/>
      <c r="B28" s="411" t="s">
        <v>544</v>
      </c>
      <c r="C28" s="412">
        <f>C24+C25-C26-C27</f>
        <v>0</v>
      </c>
      <c r="D28" s="412">
        <f>D24+D25-D26-D27</f>
        <v>0</v>
      </c>
      <c r="E28" s="412">
        <f>E24+E25-E26-E27</f>
        <v>0</v>
      </c>
      <c r="F28" s="412">
        <f>F24+F25-F26-F27</f>
        <v>0</v>
      </c>
      <c r="G28" s="413" t="s">
        <v>535</v>
      </c>
      <c r="H28" s="414">
        <f t="shared" si="0"/>
        <v>0</v>
      </c>
    </row>
    <row r="29" spans="1:8" ht="15" customHeight="1">
      <c r="A29" s="132"/>
      <c r="B29" s="127" t="s">
        <v>540</v>
      </c>
      <c r="C29" s="135">
        <f>C28</f>
        <v>0</v>
      </c>
      <c r="D29" s="135">
        <f>D28</f>
        <v>0</v>
      </c>
      <c r="E29" s="135">
        <f>E28</f>
        <v>0</v>
      </c>
      <c r="F29" s="135">
        <f>F28</f>
        <v>0</v>
      </c>
      <c r="G29" s="137">
        <v>0</v>
      </c>
      <c r="H29" s="408">
        <f t="shared" si="0"/>
        <v>0</v>
      </c>
    </row>
    <row r="30" spans="1:8" ht="15" customHeight="1">
      <c r="A30" s="406" t="s">
        <v>197</v>
      </c>
      <c r="B30" s="127" t="s">
        <v>541</v>
      </c>
      <c r="C30" s="137">
        <v>0</v>
      </c>
      <c r="D30" s="137">
        <v>0</v>
      </c>
      <c r="E30" s="137">
        <v>0</v>
      </c>
      <c r="F30" s="137">
        <v>0</v>
      </c>
      <c r="G30" s="137">
        <v>0</v>
      </c>
      <c r="H30" s="408">
        <f t="shared" si="0"/>
        <v>0</v>
      </c>
    </row>
    <row r="31" spans="1:8" ht="15" customHeight="1">
      <c r="A31" s="409" t="s">
        <v>537</v>
      </c>
      <c r="B31" s="127" t="s">
        <v>542</v>
      </c>
      <c r="C31" s="137">
        <v>0</v>
      </c>
      <c r="D31" s="137">
        <v>0</v>
      </c>
      <c r="E31" s="137">
        <v>0</v>
      </c>
      <c r="F31" s="137">
        <v>0</v>
      </c>
      <c r="G31" s="137">
        <v>0</v>
      </c>
      <c r="H31" s="408">
        <f t="shared" si="0"/>
        <v>0</v>
      </c>
    </row>
    <row r="32" spans="1:8" ht="15" customHeight="1">
      <c r="A32" s="132"/>
      <c r="B32" s="127" t="s">
        <v>543</v>
      </c>
      <c r="C32" s="137">
        <v>0</v>
      </c>
      <c r="D32" s="137">
        <v>0</v>
      </c>
      <c r="E32" s="137">
        <v>0</v>
      </c>
      <c r="F32" s="137">
        <v>0</v>
      </c>
      <c r="G32" s="137">
        <v>0</v>
      </c>
      <c r="H32" s="408">
        <f t="shared" si="0"/>
        <v>0</v>
      </c>
    </row>
    <row r="33" spans="1:8" ht="15" customHeight="1" thickBot="1">
      <c r="A33" s="419"/>
      <c r="B33" s="128" t="s">
        <v>544</v>
      </c>
      <c r="C33" s="420">
        <f>C29+C30-C31-C32</f>
        <v>0</v>
      </c>
      <c r="D33" s="420">
        <f>D29+D30-D31-D32</f>
        <v>0</v>
      </c>
      <c r="E33" s="420">
        <f>E29+E30-E31-E32</f>
        <v>0</v>
      </c>
      <c r="F33" s="420">
        <f>F29+F30-F31-F32</f>
        <v>0</v>
      </c>
      <c r="G33" s="420">
        <f>G29+G30-G31-G32</f>
        <v>0</v>
      </c>
      <c r="H33" s="421">
        <f t="shared" si="0"/>
        <v>0</v>
      </c>
    </row>
    <row r="34" spans="1:8" ht="15" thickTop="1"/>
    <row r="44" spans="1:8">
      <c r="A44" s="145" t="s">
        <v>241</v>
      </c>
      <c r="B44" s="695" t="s">
        <v>524</v>
      </c>
      <c r="C44" s="695"/>
      <c r="D44" s="695"/>
      <c r="E44" s="695"/>
      <c r="F44" s="695"/>
      <c r="G44" s="695"/>
      <c r="H44" s="695"/>
    </row>
    <row r="45" spans="1:8">
      <c r="A45" s="145" t="s">
        <v>243</v>
      </c>
      <c r="B45" s="397" t="s">
        <v>525</v>
      </c>
      <c r="D45" s="145" t="s">
        <v>128</v>
      </c>
      <c r="E45" s="397" t="s">
        <v>526</v>
      </c>
    </row>
    <row r="46" spans="1:8">
      <c r="A46" s="146" t="s">
        <v>527</v>
      </c>
    </row>
    <row r="47" spans="1:8">
      <c r="A47" s="398" t="s">
        <v>528</v>
      </c>
      <c r="B47" s="317" t="s">
        <v>545</v>
      </c>
    </row>
    <row r="48" spans="1:8" ht="15" thickBot="1">
      <c r="A48" s="146"/>
    </row>
    <row r="49" spans="1:8" ht="12" customHeight="1" thickTop="1">
      <c r="A49" s="696" t="s">
        <v>530</v>
      </c>
      <c r="B49" s="699" t="s">
        <v>531</v>
      </c>
      <c r="C49" s="684"/>
      <c r="D49" s="684"/>
      <c r="E49" s="684"/>
      <c r="F49" s="684"/>
      <c r="G49" s="684"/>
      <c r="H49" s="685"/>
    </row>
    <row r="50" spans="1:8" ht="12.6" customHeight="1">
      <c r="A50" s="697"/>
      <c r="B50" s="700" t="s">
        <v>45</v>
      </c>
      <c r="C50" s="399" t="s">
        <v>197</v>
      </c>
      <c r="D50" s="399" t="s">
        <v>197</v>
      </c>
      <c r="E50" s="399" t="s">
        <v>197</v>
      </c>
      <c r="F50" s="399" t="s">
        <v>197</v>
      </c>
      <c r="G50" s="399" t="s">
        <v>197</v>
      </c>
      <c r="H50" s="702" t="s">
        <v>532</v>
      </c>
    </row>
    <row r="51" spans="1:8" ht="15" customHeight="1" thickBot="1">
      <c r="A51" s="698"/>
      <c r="B51" s="701"/>
      <c r="C51" s="400" t="s">
        <v>533</v>
      </c>
      <c r="D51" s="400" t="s">
        <v>533</v>
      </c>
      <c r="E51" s="400" t="s">
        <v>533</v>
      </c>
      <c r="F51" s="400" t="s">
        <v>533</v>
      </c>
      <c r="G51" s="400" t="s">
        <v>533</v>
      </c>
      <c r="H51" s="703"/>
    </row>
    <row r="52" spans="1:8" ht="15" customHeight="1">
      <c r="A52" s="401"/>
      <c r="B52" s="402" t="s">
        <v>534</v>
      </c>
      <c r="C52" s="403">
        <v>0</v>
      </c>
      <c r="D52" s="404" t="s">
        <v>535</v>
      </c>
      <c r="E52" s="404" t="s">
        <v>535</v>
      </c>
      <c r="F52" s="404" t="s">
        <v>535</v>
      </c>
      <c r="G52" s="404" t="s">
        <v>535</v>
      </c>
      <c r="H52" s="405">
        <f t="shared" ref="H52:H60" si="1">SUM(C52:G52)</f>
        <v>0</v>
      </c>
    </row>
    <row r="53" spans="1:8" ht="15" customHeight="1">
      <c r="A53" s="406" t="s">
        <v>197</v>
      </c>
      <c r="B53" s="127" t="s">
        <v>536</v>
      </c>
      <c r="C53" s="137">
        <v>0</v>
      </c>
      <c r="D53" s="407" t="s">
        <v>535</v>
      </c>
      <c r="E53" s="407" t="s">
        <v>535</v>
      </c>
      <c r="F53" s="407" t="s">
        <v>535</v>
      </c>
      <c r="G53" s="407" t="s">
        <v>535</v>
      </c>
      <c r="H53" s="408">
        <f t="shared" si="1"/>
        <v>0</v>
      </c>
    </row>
    <row r="54" spans="1:8" ht="15" customHeight="1">
      <c r="A54" s="409" t="s">
        <v>537</v>
      </c>
      <c r="B54" s="127" t="s">
        <v>538</v>
      </c>
      <c r="C54" s="137">
        <v>0</v>
      </c>
      <c r="D54" s="407" t="s">
        <v>535</v>
      </c>
      <c r="E54" s="407" t="s">
        <v>535</v>
      </c>
      <c r="F54" s="407" t="s">
        <v>535</v>
      </c>
      <c r="G54" s="407" t="s">
        <v>535</v>
      </c>
      <c r="H54" s="408">
        <f t="shared" si="1"/>
        <v>0</v>
      </c>
    </row>
    <row r="55" spans="1:8" ht="15" customHeight="1">
      <c r="A55" s="410"/>
      <c r="B55" s="411" t="s">
        <v>539</v>
      </c>
      <c r="C55" s="412">
        <f>C52-C53-C54</f>
        <v>0</v>
      </c>
      <c r="D55" s="413" t="s">
        <v>535</v>
      </c>
      <c r="E55" s="413" t="s">
        <v>535</v>
      </c>
      <c r="F55" s="413" t="s">
        <v>535</v>
      </c>
      <c r="G55" s="413" t="s">
        <v>535</v>
      </c>
      <c r="H55" s="414">
        <f t="shared" si="1"/>
        <v>0</v>
      </c>
    </row>
    <row r="56" spans="1:8" ht="15" customHeight="1">
      <c r="A56" s="415"/>
      <c r="B56" s="127" t="s">
        <v>540</v>
      </c>
      <c r="C56" s="135">
        <f>C55</f>
        <v>0</v>
      </c>
      <c r="D56" s="137">
        <v>0</v>
      </c>
      <c r="E56" s="407" t="s">
        <v>535</v>
      </c>
      <c r="F56" s="407" t="s">
        <v>535</v>
      </c>
      <c r="G56" s="407" t="s">
        <v>535</v>
      </c>
      <c r="H56" s="408">
        <f t="shared" si="1"/>
        <v>0</v>
      </c>
    </row>
    <row r="57" spans="1:8" ht="15" customHeight="1">
      <c r="A57" s="406" t="s">
        <v>197</v>
      </c>
      <c r="B57" s="127" t="s">
        <v>541</v>
      </c>
      <c r="C57" s="137">
        <v>0</v>
      </c>
      <c r="D57" s="137">
        <v>0</v>
      </c>
      <c r="E57" s="407" t="s">
        <v>535</v>
      </c>
      <c r="F57" s="407" t="s">
        <v>535</v>
      </c>
      <c r="G57" s="407" t="s">
        <v>535</v>
      </c>
      <c r="H57" s="408">
        <f t="shared" si="1"/>
        <v>0</v>
      </c>
    </row>
    <row r="58" spans="1:8" ht="15" customHeight="1">
      <c r="A58" s="409" t="s">
        <v>537</v>
      </c>
      <c r="B58" s="127" t="s">
        <v>542</v>
      </c>
      <c r="C58" s="137">
        <v>0</v>
      </c>
      <c r="D58" s="137">
        <v>0</v>
      </c>
      <c r="E58" s="407" t="s">
        <v>535</v>
      </c>
      <c r="F58" s="407" t="s">
        <v>535</v>
      </c>
      <c r="G58" s="407" t="s">
        <v>535</v>
      </c>
      <c r="H58" s="408">
        <f t="shared" si="1"/>
        <v>0</v>
      </c>
    </row>
    <row r="59" spans="1:8" ht="15" customHeight="1">
      <c r="A59" s="132"/>
      <c r="B59" s="127" t="s">
        <v>543</v>
      </c>
      <c r="C59" s="137">
        <v>0</v>
      </c>
      <c r="D59" s="137">
        <v>0</v>
      </c>
      <c r="E59" s="407" t="s">
        <v>535</v>
      </c>
      <c r="F59" s="407" t="s">
        <v>535</v>
      </c>
      <c r="G59" s="407" t="s">
        <v>535</v>
      </c>
      <c r="H59" s="408">
        <f t="shared" si="1"/>
        <v>0</v>
      </c>
    </row>
    <row r="60" spans="1:8" ht="15" customHeight="1">
      <c r="A60" s="410"/>
      <c r="B60" s="411" t="s">
        <v>544</v>
      </c>
      <c r="C60" s="412">
        <f>C56+C57-C58-C59</f>
        <v>0</v>
      </c>
      <c r="D60" s="412">
        <f>D56+D57-D58-D59</f>
        <v>0</v>
      </c>
      <c r="E60" s="413" t="s">
        <v>535</v>
      </c>
      <c r="F60" s="413" t="s">
        <v>535</v>
      </c>
      <c r="G60" s="413" t="s">
        <v>535</v>
      </c>
      <c r="H60" s="414">
        <f t="shared" si="1"/>
        <v>0</v>
      </c>
    </row>
    <row r="61" spans="1:8" ht="15" customHeight="1">
      <c r="A61" s="132"/>
      <c r="B61" s="127" t="s">
        <v>540</v>
      </c>
      <c r="C61" s="135">
        <f>C60</f>
        <v>0</v>
      </c>
      <c r="D61" s="135">
        <f>D60</f>
        <v>0</v>
      </c>
      <c r="E61" s="137">
        <v>0</v>
      </c>
      <c r="F61" s="407" t="s">
        <v>535</v>
      </c>
      <c r="G61" s="407" t="s">
        <v>535</v>
      </c>
      <c r="H61" s="408">
        <f>SUM(C61:G61)</f>
        <v>0</v>
      </c>
    </row>
    <row r="62" spans="1:8" ht="15" customHeight="1">
      <c r="A62" s="406" t="s">
        <v>197</v>
      </c>
      <c r="B62" s="127" t="s">
        <v>541</v>
      </c>
      <c r="C62" s="137">
        <v>0</v>
      </c>
      <c r="D62" s="137">
        <v>0</v>
      </c>
      <c r="E62" s="137">
        <v>0</v>
      </c>
      <c r="F62" s="416" t="s">
        <v>535</v>
      </c>
      <c r="G62" s="407" t="s">
        <v>535</v>
      </c>
      <c r="H62" s="408">
        <f t="shared" ref="H62:H75" si="2">SUM(C62:G62)</f>
        <v>0</v>
      </c>
    </row>
    <row r="63" spans="1:8" ht="15" customHeight="1">
      <c r="A63" s="409" t="s">
        <v>537</v>
      </c>
      <c r="B63" s="127" t="s">
        <v>542</v>
      </c>
      <c r="C63" s="137">
        <v>0</v>
      </c>
      <c r="D63" s="137">
        <v>0</v>
      </c>
      <c r="E63" s="137">
        <v>0</v>
      </c>
      <c r="F63" s="416" t="s">
        <v>535</v>
      </c>
      <c r="G63" s="407" t="s">
        <v>535</v>
      </c>
      <c r="H63" s="408">
        <f t="shared" si="2"/>
        <v>0</v>
      </c>
    </row>
    <row r="64" spans="1:8" ht="15" customHeight="1">
      <c r="A64" s="132"/>
      <c r="B64" s="127" t="s">
        <v>543</v>
      </c>
      <c r="C64" s="137">
        <v>0</v>
      </c>
      <c r="D64" s="137">
        <v>0</v>
      </c>
      <c r="E64" s="137">
        <v>0</v>
      </c>
      <c r="F64" s="416" t="s">
        <v>535</v>
      </c>
      <c r="G64" s="407" t="s">
        <v>535</v>
      </c>
      <c r="H64" s="408">
        <f t="shared" si="2"/>
        <v>0</v>
      </c>
    </row>
    <row r="65" spans="1:8" ht="15" customHeight="1">
      <c r="A65" s="410"/>
      <c r="B65" s="411" t="s">
        <v>544</v>
      </c>
      <c r="C65" s="412">
        <f>C61+C62-C63-C64</f>
        <v>0</v>
      </c>
      <c r="D65" s="412">
        <f>D61+D62-D63-D64</f>
        <v>0</v>
      </c>
      <c r="E65" s="412">
        <f>E61+E62-E63-E64</f>
        <v>0</v>
      </c>
      <c r="F65" s="417" t="s">
        <v>535</v>
      </c>
      <c r="G65" s="413" t="s">
        <v>535</v>
      </c>
      <c r="H65" s="414">
        <f t="shared" si="2"/>
        <v>0</v>
      </c>
    </row>
    <row r="66" spans="1:8" ht="15" customHeight="1">
      <c r="A66" s="132"/>
      <c r="B66" s="127" t="s">
        <v>540</v>
      </c>
      <c r="C66" s="135">
        <f>C65</f>
        <v>0</v>
      </c>
      <c r="D66" s="135">
        <f>D65</f>
        <v>0</v>
      </c>
      <c r="E66" s="135">
        <f>E65</f>
        <v>0</v>
      </c>
      <c r="F66" s="418">
        <v>0</v>
      </c>
      <c r="G66" s="407" t="s">
        <v>535</v>
      </c>
      <c r="H66" s="408">
        <f t="shared" si="2"/>
        <v>0</v>
      </c>
    </row>
    <row r="67" spans="1:8" ht="15" customHeight="1">
      <c r="A67" s="406" t="s">
        <v>197</v>
      </c>
      <c r="B67" s="127" t="s">
        <v>541</v>
      </c>
      <c r="C67" s="137">
        <v>0</v>
      </c>
      <c r="D67" s="137">
        <v>0</v>
      </c>
      <c r="E67" s="137">
        <v>0</v>
      </c>
      <c r="F67" s="137">
        <v>0</v>
      </c>
      <c r="G67" s="407" t="s">
        <v>535</v>
      </c>
      <c r="H67" s="408">
        <f t="shared" si="2"/>
        <v>0</v>
      </c>
    </row>
    <row r="68" spans="1:8" ht="15" customHeight="1">
      <c r="A68" s="409" t="s">
        <v>537</v>
      </c>
      <c r="B68" s="127" t="s">
        <v>542</v>
      </c>
      <c r="C68" s="137">
        <v>0</v>
      </c>
      <c r="D68" s="137">
        <v>0</v>
      </c>
      <c r="E68" s="137">
        <v>0</v>
      </c>
      <c r="F68" s="137">
        <v>0</v>
      </c>
      <c r="G68" s="407" t="s">
        <v>535</v>
      </c>
      <c r="H68" s="408">
        <f t="shared" si="2"/>
        <v>0</v>
      </c>
    </row>
    <row r="69" spans="1:8" ht="15" customHeight="1">
      <c r="A69" s="132"/>
      <c r="B69" s="127" t="s">
        <v>543</v>
      </c>
      <c r="C69" s="137">
        <v>0</v>
      </c>
      <c r="D69" s="137">
        <v>0</v>
      </c>
      <c r="E69" s="137">
        <v>0</v>
      </c>
      <c r="F69" s="137">
        <v>0</v>
      </c>
      <c r="G69" s="407" t="s">
        <v>535</v>
      </c>
      <c r="H69" s="408">
        <f t="shared" si="2"/>
        <v>0</v>
      </c>
    </row>
    <row r="70" spans="1:8" ht="15" customHeight="1">
      <c r="A70" s="410"/>
      <c r="B70" s="411" t="s">
        <v>544</v>
      </c>
      <c r="C70" s="412">
        <f>C66+C67-C68-C69</f>
        <v>0</v>
      </c>
      <c r="D70" s="412">
        <f>D66+D67-D68-D69</f>
        <v>0</v>
      </c>
      <c r="E70" s="412">
        <f>E66+E67-E68-E69</f>
        <v>0</v>
      </c>
      <c r="F70" s="412">
        <f>F66+F67-F68-F69</f>
        <v>0</v>
      </c>
      <c r="G70" s="413" t="s">
        <v>535</v>
      </c>
      <c r="H70" s="414">
        <f t="shared" si="2"/>
        <v>0</v>
      </c>
    </row>
    <row r="71" spans="1:8" ht="15" customHeight="1">
      <c r="A71" s="132"/>
      <c r="B71" s="127" t="s">
        <v>540</v>
      </c>
      <c r="C71" s="135">
        <f>C70</f>
        <v>0</v>
      </c>
      <c r="D71" s="135">
        <f>D70</f>
        <v>0</v>
      </c>
      <c r="E71" s="135">
        <f>E70</f>
        <v>0</v>
      </c>
      <c r="F71" s="135">
        <f>F70</f>
        <v>0</v>
      </c>
      <c r="G71" s="137">
        <v>0</v>
      </c>
      <c r="H71" s="408">
        <f t="shared" si="2"/>
        <v>0</v>
      </c>
    </row>
    <row r="72" spans="1:8" ht="15" customHeight="1">
      <c r="A72" s="406" t="s">
        <v>197</v>
      </c>
      <c r="B72" s="127" t="s">
        <v>541</v>
      </c>
      <c r="C72" s="137">
        <v>0</v>
      </c>
      <c r="D72" s="137">
        <v>0</v>
      </c>
      <c r="E72" s="137">
        <v>0</v>
      </c>
      <c r="F72" s="137">
        <v>0</v>
      </c>
      <c r="G72" s="137">
        <v>0</v>
      </c>
      <c r="H72" s="408">
        <f t="shared" si="2"/>
        <v>0</v>
      </c>
    </row>
    <row r="73" spans="1:8" ht="15" customHeight="1">
      <c r="A73" s="409" t="s">
        <v>537</v>
      </c>
      <c r="B73" s="127" t="s">
        <v>542</v>
      </c>
      <c r="C73" s="137">
        <v>0</v>
      </c>
      <c r="D73" s="137">
        <v>0</v>
      </c>
      <c r="E73" s="137">
        <v>0</v>
      </c>
      <c r="F73" s="137">
        <v>0</v>
      </c>
      <c r="G73" s="137">
        <v>0</v>
      </c>
      <c r="H73" s="408">
        <f t="shared" si="2"/>
        <v>0</v>
      </c>
    </row>
    <row r="74" spans="1:8" ht="15" customHeight="1">
      <c r="A74" s="132"/>
      <c r="B74" s="127" t="s">
        <v>543</v>
      </c>
      <c r="C74" s="137">
        <v>0</v>
      </c>
      <c r="D74" s="137">
        <v>0</v>
      </c>
      <c r="E74" s="137">
        <v>0</v>
      </c>
      <c r="F74" s="137">
        <v>0</v>
      </c>
      <c r="G74" s="137">
        <v>0</v>
      </c>
      <c r="H74" s="408">
        <f t="shared" si="2"/>
        <v>0</v>
      </c>
    </row>
    <row r="75" spans="1:8" ht="15" customHeight="1" thickBot="1">
      <c r="A75" s="419"/>
      <c r="B75" s="128" t="s">
        <v>544</v>
      </c>
      <c r="C75" s="420">
        <f>C71+C72-C73-C74</f>
        <v>0</v>
      </c>
      <c r="D75" s="420">
        <f>D71+D72-D73-D74</f>
        <v>0</v>
      </c>
      <c r="E75" s="420">
        <f>E71+E72-E73-E74</f>
        <v>0</v>
      </c>
      <c r="F75" s="420">
        <f>F71+F72-F73-F74</f>
        <v>0</v>
      </c>
      <c r="G75" s="420">
        <f>G71+G72-G73-G74</f>
        <v>0</v>
      </c>
      <c r="H75" s="421">
        <f t="shared" si="2"/>
        <v>0</v>
      </c>
    </row>
    <row r="76" spans="1:8" ht="15" thickTop="1"/>
    <row r="86" spans="1:8">
      <c r="A86" s="145" t="s">
        <v>241</v>
      </c>
      <c r="B86" s="695" t="s">
        <v>524</v>
      </c>
      <c r="C86" s="695"/>
      <c r="D86" s="695"/>
      <c r="E86" s="695"/>
      <c r="F86" s="695"/>
      <c r="G86" s="695"/>
      <c r="H86" s="695"/>
    </row>
    <row r="87" spans="1:8">
      <c r="A87" s="145" t="s">
        <v>243</v>
      </c>
      <c r="B87" s="397" t="s">
        <v>525</v>
      </c>
      <c r="D87" s="145" t="s">
        <v>128</v>
      </c>
      <c r="E87" s="397" t="s">
        <v>526</v>
      </c>
    </row>
    <row r="88" spans="1:8">
      <c r="A88" s="146" t="s">
        <v>527</v>
      </c>
    </row>
    <row r="89" spans="1:8">
      <c r="A89" s="398" t="s">
        <v>528</v>
      </c>
      <c r="B89" s="317" t="s">
        <v>546</v>
      </c>
    </row>
    <row r="90" spans="1:8" ht="15" thickBot="1">
      <c r="A90" s="146"/>
    </row>
    <row r="91" spans="1:8" ht="12" customHeight="1" thickTop="1">
      <c r="A91" s="696" t="s">
        <v>530</v>
      </c>
      <c r="B91" s="699" t="s">
        <v>531</v>
      </c>
      <c r="C91" s="684"/>
      <c r="D91" s="684"/>
      <c r="E91" s="684"/>
      <c r="F91" s="684"/>
      <c r="G91" s="684"/>
      <c r="H91" s="685"/>
    </row>
    <row r="92" spans="1:8" ht="12.6" customHeight="1">
      <c r="A92" s="697"/>
      <c r="B92" s="700" t="s">
        <v>45</v>
      </c>
      <c r="C92" s="399" t="s">
        <v>197</v>
      </c>
      <c r="D92" s="399" t="s">
        <v>197</v>
      </c>
      <c r="E92" s="399" t="s">
        <v>197</v>
      </c>
      <c r="F92" s="399" t="s">
        <v>197</v>
      </c>
      <c r="G92" s="399" t="s">
        <v>197</v>
      </c>
      <c r="H92" s="702" t="s">
        <v>532</v>
      </c>
    </row>
    <row r="93" spans="1:8" ht="15" customHeight="1" thickBot="1">
      <c r="A93" s="698"/>
      <c r="B93" s="701"/>
      <c r="C93" s="400" t="s">
        <v>533</v>
      </c>
      <c r="D93" s="400" t="s">
        <v>533</v>
      </c>
      <c r="E93" s="400" t="s">
        <v>533</v>
      </c>
      <c r="F93" s="400" t="s">
        <v>533</v>
      </c>
      <c r="G93" s="400" t="s">
        <v>533</v>
      </c>
      <c r="H93" s="703"/>
    </row>
    <row r="94" spans="1:8" ht="15" customHeight="1">
      <c r="A94" s="401"/>
      <c r="B94" s="402" t="s">
        <v>534</v>
      </c>
      <c r="C94" s="403">
        <v>0</v>
      </c>
      <c r="D94" s="404" t="s">
        <v>535</v>
      </c>
      <c r="E94" s="404" t="s">
        <v>535</v>
      </c>
      <c r="F94" s="404" t="s">
        <v>535</v>
      </c>
      <c r="G94" s="404" t="s">
        <v>535</v>
      </c>
      <c r="H94" s="405">
        <f t="shared" ref="H94:H102" si="3">SUM(C94:G94)</f>
        <v>0</v>
      </c>
    </row>
    <row r="95" spans="1:8" ht="15" customHeight="1">
      <c r="A95" s="406" t="s">
        <v>197</v>
      </c>
      <c r="B95" s="127" t="s">
        <v>536</v>
      </c>
      <c r="C95" s="137">
        <v>0</v>
      </c>
      <c r="D95" s="407" t="s">
        <v>535</v>
      </c>
      <c r="E95" s="407" t="s">
        <v>535</v>
      </c>
      <c r="F95" s="407" t="s">
        <v>535</v>
      </c>
      <c r="G95" s="407" t="s">
        <v>535</v>
      </c>
      <c r="H95" s="408">
        <f t="shared" si="3"/>
        <v>0</v>
      </c>
    </row>
    <row r="96" spans="1:8" ht="15" customHeight="1">
      <c r="A96" s="409" t="s">
        <v>537</v>
      </c>
      <c r="B96" s="127" t="s">
        <v>538</v>
      </c>
      <c r="C96" s="137">
        <v>0</v>
      </c>
      <c r="D96" s="407" t="s">
        <v>535</v>
      </c>
      <c r="E96" s="407" t="s">
        <v>535</v>
      </c>
      <c r="F96" s="407" t="s">
        <v>535</v>
      </c>
      <c r="G96" s="407" t="s">
        <v>535</v>
      </c>
      <c r="H96" s="408">
        <f t="shared" si="3"/>
        <v>0</v>
      </c>
    </row>
    <row r="97" spans="1:8" ht="15" customHeight="1">
      <c r="A97" s="410"/>
      <c r="B97" s="411" t="s">
        <v>539</v>
      </c>
      <c r="C97" s="412">
        <f>C94-C95-C96</f>
        <v>0</v>
      </c>
      <c r="D97" s="413" t="s">
        <v>535</v>
      </c>
      <c r="E97" s="413" t="s">
        <v>535</v>
      </c>
      <c r="F97" s="413" t="s">
        <v>535</v>
      </c>
      <c r="G97" s="413" t="s">
        <v>535</v>
      </c>
      <c r="H97" s="414">
        <f t="shared" si="3"/>
        <v>0</v>
      </c>
    </row>
    <row r="98" spans="1:8" ht="15" customHeight="1">
      <c r="A98" s="415"/>
      <c r="B98" s="127" t="s">
        <v>540</v>
      </c>
      <c r="C98" s="135">
        <f>C97</f>
        <v>0</v>
      </c>
      <c r="D98" s="137">
        <v>0</v>
      </c>
      <c r="E98" s="407" t="s">
        <v>535</v>
      </c>
      <c r="F98" s="407" t="s">
        <v>535</v>
      </c>
      <c r="G98" s="407" t="s">
        <v>535</v>
      </c>
      <c r="H98" s="408">
        <f t="shared" si="3"/>
        <v>0</v>
      </c>
    </row>
    <row r="99" spans="1:8" ht="15" customHeight="1">
      <c r="A99" s="406" t="s">
        <v>197</v>
      </c>
      <c r="B99" s="127" t="s">
        <v>541</v>
      </c>
      <c r="C99" s="137">
        <v>0</v>
      </c>
      <c r="D99" s="137">
        <v>0</v>
      </c>
      <c r="E99" s="407" t="s">
        <v>535</v>
      </c>
      <c r="F99" s="407" t="s">
        <v>535</v>
      </c>
      <c r="G99" s="407" t="s">
        <v>535</v>
      </c>
      <c r="H99" s="408">
        <f t="shared" si="3"/>
        <v>0</v>
      </c>
    </row>
    <row r="100" spans="1:8" ht="15" customHeight="1">
      <c r="A100" s="409" t="s">
        <v>537</v>
      </c>
      <c r="B100" s="127" t="s">
        <v>542</v>
      </c>
      <c r="C100" s="137">
        <v>0</v>
      </c>
      <c r="D100" s="137">
        <v>0</v>
      </c>
      <c r="E100" s="407" t="s">
        <v>535</v>
      </c>
      <c r="F100" s="407" t="s">
        <v>535</v>
      </c>
      <c r="G100" s="407" t="s">
        <v>535</v>
      </c>
      <c r="H100" s="408">
        <f t="shared" si="3"/>
        <v>0</v>
      </c>
    </row>
    <row r="101" spans="1:8" ht="15" customHeight="1">
      <c r="A101" s="132"/>
      <c r="B101" s="127" t="s">
        <v>543</v>
      </c>
      <c r="C101" s="137">
        <v>0</v>
      </c>
      <c r="D101" s="137">
        <v>0</v>
      </c>
      <c r="E101" s="407" t="s">
        <v>535</v>
      </c>
      <c r="F101" s="407" t="s">
        <v>535</v>
      </c>
      <c r="G101" s="407" t="s">
        <v>535</v>
      </c>
      <c r="H101" s="408">
        <f t="shared" si="3"/>
        <v>0</v>
      </c>
    </row>
    <row r="102" spans="1:8" ht="15" customHeight="1">
      <c r="A102" s="410"/>
      <c r="B102" s="411" t="s">
        <v>544</v>
      </c>
      <c r="C102" s="412">
        <f>C98+C99-C100-C101</f>
        <v>0</v>
      </c>
      <c r="D102" s="412">
        <f>D98+D99-D100-D101</f>
        <v>0</v>
      </c>
      <c r="E102" s="413" t="s">
        <v>535</v>
      </c>
      <c r="F102" s="413" t="s">
        <v>535</v>
      </c>
      <c r="G102" s="413" t="s">
        <v>535</v>
      </c>
      <c r="H102" s="414">
        <f t="shared" si="3"/>
        <v>0</v>
      </c>
    </row>
    <row r="103" spans="1:8" ht="15" customHeight="1">
      <c r="A103" s="132"/>
      <c r="B103" s="127" t="s">
        <v>540</v>
      </c>
      <c r="C103" s="135">
        <f>C102</f>
        <v>0</v>
      </c>
      <c r="D103" s="135">
        <f>D102</f>
        <v>0</v>
      </c>
      <c r="E103" s="137">
        <v>0</v>
      </c>
      <c r="F103" s="407" t="s">
        <v>535</v>
      </c>
      <c r="G103" s="407" t="s">
        <v>535</v>
      </c>
      <c r="H103" s="408">
        <f>SUM(C103:G103)</f>
        <v>0</v>
      </c>
    </row>
    <row r="104" spans="1:8" ht="15" customHeight="1">
      <c r="A104" s="406" t="s">
        <v>197</v>
      </c>
      <c r="B104" s="127" t="s">
        <v>541</v>
      </c>
      <c r="C104" s="137">
        <v>0</v>
      </c>
      <c r="D104" s="137">
        <v>0</v>
      </c>
      <c r="E104" s="137">
        <v>0</v>
      </c>
      <c r="F104" s="416" t="s">
        <v>535</v>
      </c>
      <c r="G104" s="407" t="s">
        <v>535</v>
      </c>
      <c r="H104" s="408">
        <f t="shared" ref="H104:H117" si="4">SUM(C104:G104)</f>
        <v>0</v>
      </c>
    </row>
    <row r="105" spans="1:8" ht="15" customHeight="1">
      <c r="A105" s="409" t="s">
        <v>537</v>
      </c>
      <c r="B105" s="127" t="s">
        <v>542</v>
      </c>
      <c r="C105" s="137">
        <v>0</v>
      </c>
      <c r="D105" s="137">
        <v>0</v>
      </c>
      <c r="E105" s="137">
        <v>0</v>
      </c>
      <c r="F105" s="416" t="s">
        <v>535</v>
      </c>
      <c r="G105" s="407" t="s">
        <v>535</v>
      </c>
      <c r="H105" s="408">
        <f t="shared" si="4"/>
        <v>0</v>
      </c>
    </row>
    <row r="106" spans="1:8" ht="15" customHeight="1">
      <c r="A106" s="132"/>
      <c r="B106" s="127" t="s">
        <v>543</v>
      </c>
      <c r="C106" s="137">
        <v>0</v>
      </c>
      <c r="D106" s="137">
        <v>0</v>
      </c>
      <c r="E106" s="137">
        <v>0</v>
      </c>
      <c r="F106" s="416" t="s">
        <v>535</v>
      </c>
      <c r="G106" s="407" t="s">
        <v>535</v>
      </c>
      <c r="H106" s="408">
        <f t="shared" si="4"/>
        <v>0</v>
      </c>
    </row>
    <row r="107" spans="1:8" ht="15" customHeight="1">
      <c r="A107" s="410"/>
      <c r="B107" s="411" t="s">
        <v>544</v>
      </c>
      <c r="C107" s="412">
        <f>C103+C104-C105-C106</f>
        <v>0</v>
      </c>
      <c r="D107" s="412">
        <f>D103+D104-D105-D106</f>
        <v>0</v>
      </c>
      <c r="E107" s="412">
        <f>E103+E104-E105-E106</f>
        <v>0</v>
      </c>
      <c r="F107" s="417" t="s">
        <v>535</v>
      </c>
      <c r="G107" s="413" t="s">
        <v>535</v>
      </c>
      <c r="H107" s="414">
        <f t="shared" si="4"/>
        <v>0</v>
      </c>
    </row>
    <row r="108" spans="1:8" ht="15" customHeight="1">
      <c r="A108" s="132"/>
      <c r="B108" s="127" t="s">
        <v>540</v>
      </c>
      <c r="C108" s="135">
        <f>C107</f>
        <v>0</v>
      </c>
      <c r="D108" s="135">
        <f>D107</f>
        <v>0</v>
      </c>
      <c r="E108" s="135">
        <f>E107</f>
        <v>0</v>
      </c>
      <c r="F108" s="418">
        <v>0</v>
      </c>
      <c r="G108" s="407" t="s">
        <v>535</v>
      </c>
      <c r="H108" s="408">
        <f t="shared" si="4"/>
        <v>0</v>
      </c>
    </row>
    <row r="109" spans="1:8" ht="15" customHeight="1">
      <c r="A109" s="406" t="s">
        <v>197</v>
      </c>
      <c r="B109" s="127" t="s">
        <v>541</v>
      </c>
      <c r="C109" s="137">
        <v>0</v>
      </c>
      <c r="D109" s="137">
        <v>0</v>
      </c>
      <c r="E109" s="137">
        <v>0</v>
      </c>
      <c r="F109" s="137">
        <v>0</v>
      </c>
      <c r="G109" s="407" t="s">
        <v>535</v>
      </c>
      <c r="H109" s="408">
        <f t="shared" si="4"/>
        <v>0</v>
      </c>
    </row>
    <row r="110" spans="1:8" ht="15" customHeight="1">
      <c r="A110" s="409" t="s">
        <v>537</v>
      </c>
      <c r="B110" s="127" t="s">
        <v>542</v>
      </c>
      <c r="C110" s="137">
        <v>0</v>
      </c>
      <c r="D110" s="137">
        <v>0</v>
      </c>
      <c r="E110" s="137">
        <v>0</v>
      </c>
      <c r="F110" s="137">
        <v>0</v>
      </c>
      <c r="G110" s="407" t="s">
        <v>535</v>
      </c>
      <c r="H110" s="408">
        <f t="shared" si="4"/>
        <v>0</v>
      </c>
    </row>
    <row r="111" spans="1:8" ht="15" customHeight="1">
      <c r="A111" s="132"/>
      <c r="B111" s="127" t="s">
        <v>543</v>
      </c>
      <c r="C111" s="137">
        <v>0</v>
      </c>
      <c r="D111" s="137">
        <v>0</v>
      </c>
      <c r="E111" s="137">
        <v>0</v>
      </c>
      <c r="F111" s="137">
        <v>0</v>
      </c>
      <c r="G111" s="407" t="s">
        <v>535</v>
      </c>
      <c r="H111" s="408">
        <f t="shared" si="4"/>
        <v>0</v>
      </c>
    </row>
    <row r="112" spans="1:8" ht="15" customHeight="1">
      <c r="A112" s="410"/>
      <c r="B112" s="411" t="s">
        <v>544</v>
      </c>
      <c r="C112" s="412">
        <f>C108+C109-C110-C111</f>
        <v>0</v>
      </c>
      <c r="D112" s="412">
        <f>D108+D109-D110-D111</f>
        <v>0</v>
      </c>
      <c r="E112" s="412">
        <f>E108+E109-E110-E111</f>
        <v>0</v>
      </c>
      <c r="F112" s="412">
        <f>F108+F109-F110-F111</f>
        <v>0</v>
      </c>
      <c r="G112" s="413" t="s">
        <v>535</v>
      </c>
      <c r="H112" s="414">
        <f t="shared" si="4"/>
        <v>0</v>
      </c>
    </row>
    <row r="113" spans="1:8" ht="15" customHeight="1">
      <c r="A113" s="132"/>
      <c r="B113" s="127" t="s">
        <v>540</v>
      </c>
      <c r="C113" s="135">
        <f>C112</f>
        <v>0</v>
      </c>
      <c r="D113" s="135">
        <f>D112</f>
        <v>0</v>
      </c>
      <c r="E113" s="135">
        <f>E112</f>
        <v>0</v>
      </c>
      <c r="F113" s="135">
        <f>F112</f>
        <v>0</v>
      </c>
      <c r="G113" s="137">
        <v>0</v>
      </c>
      <c r="H113" s="408">
        <f t="shared" si="4"/>
        <v>0</v>
      </c>
    </row>
    <row r="114" spans="1:8" ht="15" customHeight="1">
      <c r="A114" s="406" t="s">
        <v>197</v>
      </c>
      <c r="B114" s="127" t="s">
        <v>541</v>
      </c>
      <c r="C114" s="137">
        <v>0</v>
      </c>
      <c r="D114" s="137">
        <v>0</v>
      </c>
      <c r="E114" s="137">
        <v>0</v>
      </c>
      <c r="F114" s="137">
        <v>0</v>
      </c>
      <c r="G114" s="137">
        <v>0</v>
      </c>
      <c r="H114" s="408">
        <f t="shared" si="4"/>
        <v>0</v>
      </c>
    </row>
    <row r="115" spans="1:8" ht="15" customHeight="1">
      <c r="A115" s="409" t="s">
        <v>537</v>
      </c>
      <c r="B115" s="127" t="s">
        <v>542</v>
      </c>
      <c r="C115" s="137">
        <v>0</v>
      </c>
      <c r="D115" s="137">
        <v>0</v>
      </c>
      <c r="E115" s="137">
        <v>0</v>
      </c>
      <c r="F115" s="137">
        <v>0</v>
      </c>
      <c r="G115" s="137">
        <v>0</v>
      </c>
      <c r="H115" s="408">
        <f t="shared" si="4"/>
        <v>0</v>
      </c>
    </row>
    <row r="116" spans="1:8" ht="15" customHeight="1">
      <c r="A116" s="132"/>
      <c r="B116" s="127" t="s">
        <v>543</v>
      </c>
      <c r="C116" s="137">
        <v>0</v>
      </c>
      <c r="D116" s="137">
        <v>0</v>
      </c>
      <c r="E116" s="137">
        <v>0</v>
      </c>
      <c r="F116" s="137">
        <v>0</v>
      </c>
      <c r="G116" s="137">
        <v>0</v>
      </c>
      <c r="H116" s="408">
        <f t="shared" si="4"/>
        <v>0</v>
      </c>
    </row>
    <row r="117" spans="1:8" ht="15" customHeight="1" thickBot="1">
      <c r="A117" s="419"/>
      <c r="B117" s="128" t="s">
        <v>544</v>
      </c>
      <c r="C117" s="420">
        <f>C113+C114-C115-C116</f>
        <v>0</v>
      </c>
      <c r="D117" s="420">
        <f>D113+D114-D115-D116</f>
        <v>0</v>
      </c>
      <c r="E117" s="420">
        <f>E113+E114-E115-E116</f>
        <v>0</v>
      </c>
      <c r="F117" s="420">
        <f>F113+F114-F115-F116</f>
        <v>0</v>
      </c>
      <c r="G117" s="420">
        <f>G113+G114-G115-G116</f>
        <v>0</v>
      </c>
      <c r="H117" s="421">
        <f t="shared" si="4"/>
        <v>0</v>
      </c>
    </row>
    <row r="118" spans="1:8" ht="15" thickTop="1"/>
    <row r="128" spans="1:8">
      <c r="A128" s="145" t="s">
        <v>241</v>
      </c>
      <c r="B128" s="695" t="s">
        <v>524</v>
      </c>
      <c r="C128" s="695"/>
      <c r="D128" s="695"/>
      <c r="E128" s="695"/>
      <c r="F128" s="695"/>
      <c r="G128" s="695"/>
      <c r="H128" s="695"/>
    </row>
    <row r="129" spans="1:8">
      <c r="A129" s="145" t="s">
        <v>243</v>
      </c>
      <c r="B129" s="397" t="s">
        <v>525</v>
      </c>
      <c r="D129" s="145" t="s">
        <v>128</v>
      </c>
      <c r="E129" s="397" t="s">
        <v>526</v>
      </c>
    </row>
    <row r="130" spans="1:8">
      <c r="A130" s="146" t="s">
        <v>527</v>
      </c>
    </row>
    <row r="131" spans="1:8">
      <c r="A131" s="398" t="s">
        <v>528</v>
      </c>
      <c r="B131" s="317" t="s">
        <v>429</v>
      </c>
    </row>
    <row r="132" spans="1:8" ht="15" thickBot="1">
      <c r="A132" s="146"/>
    </row>
    <row r="133" spans="1:8" ht="12" customHeight="1" thickTop="1">
      <c r="A133" s="696" t="s">
        <v>530</v>
      </c>
      <c r="B133" s="699" t="s">
        <v>531</v>
      </c>
      <c r="C133" s="684"/>
      <c r="D133" s="684"/>
      <c r="E133" s="684"/>
      <c r="F133" s="684"/>
      <c r="G133" s="684"/>
      <c r="H133" s="685"/>
    </row>
    <row r="134" spans="1:8" ht="12.6" customHeight="1">
      <c r="A134" s="697"/>
      <c r="B134" s="700" t="s">
        <v>45</v>
      </c>
      <c r="C134" s="399" t="s">
        <v>197</v>
      </c>
      <c r="D134" s="399" t="s">
        <v>197</v>
      </c>
      <c r="E134" s="399" t="s">
        <v>197</v>
      </c>
      <c r="F134" s="399" t="s">
        <v>197</v>
      </c>
      <c r="G134" s="399" t="s">
        <v>197</v>
      </c>
      <c r="H134" s="702" t="s">
        <v>532</v>
      </c>
    </row>
    <row r="135" spans="1:8" ht="15" customHeight="1" thickBot="1">
      <c r="A135" s="698"/>
      <c r="B135" s="701"/>
      <c r="C135" s="400" t="s">
        <v>533</v>
      </c>
      <c r="D135" s="400" t="s">
        <v>533</v>
      </c>
      <c r="E135" s="400" t="s">
        <v>533</v>
      </c>
      <c r="F135" s="400" t="s">
        <v>533</v>
      </c>
      <c r="G135" s="400" t="s">
        <v>533</v>
      </c>
      <c r="H135" s="703"/>
    </row>
    <row r="136" spans="1:8" ht="15" customHeight="1">
      <c r="A136" s="401"/>
      <c r="B136" s="402" t="s">
        <v>534</v>
      </c>
      <c r="C136" s="403">
        <v>0</v>
      </c>
      <c r="D136" s="404" t="s">
        <v>535</v>
      </c>
      <c r="E136" s="404" t="s">
        <v>535</v>
      </c>
      <c r="F136" s="404" t="s">
        <v>535</v>
      </c>
      <c r="G136" s="404" t="s">
        <v>535</v>
      </c>
      <c r="H136" s="405">
        <f t="shared" ref="H136:H144" si="5">SUM(C136:G136)</f>
        <v>0</v>
      </c>
    </row>
    <row r="137" spans="1:8" ht="15" customHeight="1">
      <c r="A137" s="406" t="s">
        <v>197</v>
      </c>
      <c r="B137" s="127" t="s">
        <v>536</v>
      </c>
      <c r="C137" s="137">
        <v>0</v>
      </c>
      <c r="D137" s="407" t="s">
        <v>535</v>
      </c>
      <c r="E137" s="407" t="s">
        <v>535</v>
      </c>
      <c r="F137" s="407" t="s">
        <v>535</v>
      </c>
      <c r="G137" s="407" t="s">
        <v>535</v>
      </c>
      <c r="H137" s="408">
        <f t="shared" si="5"/>
        <v>0</v>
      </c>
    </row>
    <row r="138" spans="1:8" ht="15" customHeight="1">
      <c r="A138" s="409" t="s">
        <v>537</v>
      </c>
      <c r="B138" s="127" t="s">
        <v>538</v>
      </c>
      <c r="C138" s="137">
        <v>0</v>
      </c>
      <c r="D138" s="407" t="s">
        <v>535</v>
      </c>
      <c r="E138" s="407" t="s">
        <v>535</v>
      </c>
      <c r="F138" s="407" t="s">
        <v>535</v>
      </c>
      <c r="G138" s="407" t="s">
        <v>535</v>
      </c>
      <c r="H138" s="408">
        <f t="shared" si="5"/>
        <v>0</v>
      </c>
    </row>
    <row r="139" spans="1:8" ht="15" customHeight="1">
      <c r="A139" s="410"/>
      <c r="B139" s="411" t="s">
        <v>539</v>
      </c>
      <c r="C139" s="412">
        <f>C136-C137-C138</f>
        <v>0</v>
      </c>
      <c r="D139" s="413" t="s">
        <v>535</v>
      </c>
      <c r="E139" s="413" t="s">
        <v>535</v>
      </c>
      <c r="F139" s="413" t="s">
        <v>535</v>
      </c>
      <c r="G139" s="413" t="s">
        <v>535</v>
      </c>
      <c r="H139" s="414">
        <f t="shared" si="5"/>
        <v>0</v>
      </c>
    </row>
    <row r="140" spans="1:8" ht="15" customHeight="1">
      <c r="A140" s="415"/>
      <c r="B140" s="127" t="s">
        <v>540</v>
      </c>
      <c r="C140" s="135">
        <f>C139</f>
        <v>0</v>
      </c>
      <c r="D140" s="137">
        <v>0</v>
      </c>
      <c r="E140" s="407" t="s">
        <v>535</v>
      </c>
      <c r="F140" s="407" t="s">
        <v>535</v>
      </c>
      <c r="G140" s="407" t="s">
        <v>535</v>
      </c>
      <c r="H140" s="408">
        <f t="shared" si="5"/>
        <v>0</v>
      </c>
    </row>
    <row r="141" spans="1:8" ht="15" customHeight="1">
      <c r="A141" s="406" t="s">
        <v>197</v>
      </c>
      <c r="B141" s="127" t="s">
        <v>541</v>
      </c>
      <c r="C141" s="137">
        <v>0</v>
      </c>
      <c r="D141" s="137">
        <v>0</v>
      </c>
      <c r="E141" s="407" t="s">
        <v>535</v>
      </c>
      <c r="F141" s="407" t="s">
        <v>535</v>
      </c>
      <c r="G141" s="407" t="s">
        <v>535</v>
      </c>
      <c r="H141" s="408">
        <f t="shared" si="5"/>
        <v>0</v>
      </c>
    </row>
    <row r="142" spans="1:8" ht="15" customHeight="1">
      <c r="A142" s="409" t="s">
        <v>537</v>
      </c>
      <c r="B142" s="127" t="s">
        <v>542</v>
      </c>
      <c r="C142" s="137">
        <v>0</v>
      </c>
      <c r="D142" s="137">
        <v>0</v>
      </c>
      <c r="E142" s="407" t="s">
        <v>535</v>
      </c>
      <c r="F142" s="407" t="s">
        <v>535</v>
      </c>
      <c r="G142" s="407" t="s">
        <v>535</v>
      </c>
      <c r="H142" s="408">
        <f t="shared" si="5"/>
        <v>0</v>
      </c>
    </row>
    <row r="143" spans="1:8" ht="15" customHeight="1">
      <c r="A143" s="132"/>
      <c r="B143" s="127" t="s">
        <v>543</v>
      </c>
      <c r="C143" s="137">
        <v>0</v>
      </c>
      <c r="D143" s="137">
        <v>0</v>
      </c>
      <c r="E143" s="407" t="s">
        <v>535</v>
      </c>
      <c r="F143" s="407" t="s">
        <v>535</v>
      </c>
      <c r="G143" s="407" t="s">
        <v>535</v>
      </c>
      <c r="H143" s="408">
        <f t="shared" si="5"/>
        <v>0</v>
      </c>
    </row>
    <row r="144" spans="1:8" ht="15" customHeight="1">
      <c r="A144" s="410"/>
      <c r="B144" s="411" t="s">
        <v>544</v>
      </c>
      <c r="C144" s="412">
        <f>C140+C141-C142-C143</f>
        <v>0</v>
      </c>
      <c r="D144" s="412">
        <f>D140+D141-D142-D143</f>
        <v>0</v>
      </c>
      <c r="E144" s="413" t="s">
        <v>535</v>
      </c>
      <c r="F144" s="413" t="s">
        <v>535</v>
      </c>
      <c r="G144" s="413" t="s">
        <v>535</v>
      </c>
      <c r="H144" s="414">
        <f t="shared" si="5"/>
        <v>0</v>
      </c>
    </row>
    <row r="145" spans="1:8" ht="15" customHeight="1">
      <c r="A145" s="132"/>
      <c r="B145" s="127" t="s">
        <v>540</v>
      </c>
      <c r="C145" s="135">
        <f>C144</f>
        <v>0</v>
      </c>
      <c r="D145" s="135">
        <f>D144</f>
        <v>0</v>
      </c>
      <c r="E145" s="137">
        <v>0</v>
      </c>
      <c r="F145" s="407" t="s">
        <v>535</v>
      </c>
      <c r="G145" s="407" t="s">
        <v>535</v>
      </c>
      <c r="H145" s="408">
        <f>SUM(C145:G145)</f>
        <v>0</v>
      </c>
    </row>
    <row r="146" spans="1:8" ht="15" customHeight="1">
      <c r="A146" s="406" t="s">
        <v>197</v>
      </c>
      <c r="B146" s="127" t="s">
        <v>541</v>
      </c>
      <c r="C146" s="137">
        <v>0</v>
      </c>
      <c r="D146" s="137">
        <v>0</v>
      </c>
      <c r="E146" s="137">
        <v>0</v>
      </c>
      <c r="F146" s="416" t="s">
        <v>535</v>
      </c>
      <c r="G146" s="407" t="s">
        <v>535</v>
      </c>
      <c r="H146" s="408">
        <f t="shared" ref="H146:H159" si="6">SUM(C146:G146)</f>
        <v>0</v>
      </c>
    </row>
    <row r="147" spans="1:8" ht="15" customHeight="1">
      <c r="A147" s="409" t="s">
        <v>537</v>
      </c>
      <c r="B147" s="127" t="s">
        <v>542</v>
      </c>
      <c r="C147" s="137">
        <v>0</v>
      </c>
      <c r="D147" s="137">
        <v>0</v>
      </c>
      <c r="E147" s="137">
        <v>0</v>
      </c>
      <c r="F147" s="416" t="s">
        <v>535</v>
      </c>
      <c r="G147" s="407" t="s">
        <v>535</v>
      </c>
      <c r="H147" s="408">
        <f t="shared" si="6"/>
        <v>0</v>
      </c>
    </row>
    <row r="148" spans="1:8" ht="15" customHeight="1">
      <c r="A148" s="132"/>
      <c r="B148" s="127" t="s">
        <v>543</v>
      </c>
      <c r="C148" s="137">
        <v>0</v>
      </c>
      <c r="D148" s="137">
        <v>0</v>
      </c>
      <c r="E148" s="137">
        <v>0</v>
      </c>
      <c r="F148" s="416" t="s">
        <v>535</v>
      </c>
      <c r="G148" s="407" t="s">
        <v>535</v>
      </c>
      <c r="H148" s="408">
        <f t="shared" si="6"/>
        <v>0</v>
      </c>
    </row>
    <row r="149" spans="1:8" ht="15" customHeight="1">
      <c r="A149" s="410"/>
      <c r="B149" s="411" t="s">
        <v>544</v>
      </c>
      <c r="C149" s="412">
        <f>C145+C146-C147-C148</f>
        <v>0</v>
      </c>
      <c r="D149" s="412">
        <f>D145+D146-D147-D148</f>
        <v>0</v>
      </c>
      <c r="E149" s="412">
        <f>E145+E146-E147-E148</f>
        <v>0</v>
      </c>
      <c r="F149" s="417" t="s">
        <v>535</v>
      </c>
      <c r="G149" s="413" t="s">
        <v>535</v>
      </c>
      <c r="H149" s="414">
        <f t="shared" si="6"/>
        <v>0</v>
      </c>
    </row>
    <row r="150" spans="1:8" ht="15" customHeight="1">
      <c r="A150" s="132"/>
      <c r="B150" s="127" t="s">
        <v>540</v>
      </c>
      <c r="C150" s="135">
        <f>C149</f>
        <v>0</v>
      </c>
      <c r="D150" s="135">
        <f>D149</f>
        <v>0</v>
      </c>
      <c r="E150" s="135">
        <f>E149</f>
        <v>0</v>
      </c>
      <c r="F150" s="418">
        <v>0</v>
      </c>
      <c r="G150" s="407" t="s">
        <v>535</v>
      </c>
      <c r="H150" s="408">
        <f t="shared" si="6"/>
        <v>0</v>
      </c>
    </row>
    <row r="151" spans="1:8" ht="15" customHeight="1">
      <c r="A151" s="406" t="s">
        <v>197</v>
      </c>
      <c r="B151" s="127" t="s">
        <v>541</v>
      </c>
      <c r="C151" s="137">
        <v>0</v>
      </c>
      <c r="D151" s="137">
        <v>0</v>
      </c>
      <c r="E151" s="137">
        <v>0</v>
      </c>
      <c r="F151" s="137">
        <v>0</v>
      </c>
      <c r="G151" s="407" t="s">
        <v>535</v>
      </c>
      <c r="H151" s="408">
        <f t="shared" si="6"/>
        <v>0</v>
      </c>
    </row>
    <row r="152" spans="1:8" ht="15" customHeight="1">
      <c r="A152" s="409" t="s">
        <v>537</v>
      </c>
      <c r="B152" s="127" t="s">
        <v>542</v>
      </c>
      <c r="C152" s="137">
        <v>0</v>
      </c>
      <c r="D152" s="137">
        <v>0</v>
      </c>
      <c r="E152" s="137">
        <v>0</v>
      </c>
      <c r="F152" s="137">
        <v>0</v>
      </c>
      <c r="G152" s="407" t="s">
        <v>535</v>
      </c>
      <c r="H152" s="408">
        <f t="shared" si="6"/>
        <v>0</v>
      </c>
    </row>
    <row r="153" spans="1:8" ht="15" customHeight="1">
      <c r="A153" s="132"/>
      <c r="B153" s="127" t="s">
        <v>543</v>
      </c>
      <c r="C153" s="137">
        <v>0</v>
      </c>
      <c r="D153" s="137">
        <v>0</v>
      </c>
      <c r="E153" s="137">
        <v>0</v>
      </c>
      <c r="F153" s="137">
        <v>0</v>
      </c>
      <c r="G153" s="407" t="s">
        <v>535</v>
      </c>
      <c r="H153" s="408">
        <f t="shared" si="6"/>
        <v>0</v>
      </c>
    </row>
    <row r="154" spans="1:8" ht="15" customHeight="1">
      <c r="A154" s="410"/>
      <c r="B154" s="411" t="s">
        <v>544</v>
      </c>
      <c r="C154" s="412">
        <f>C150+C151-C152-C153</f>
        <v>0</v>
      </c>
      <c r="D154" s="412">
        <f>D150+D151-D152-D153</f>
        <v>0</v>
      </c>
      <c r="E154" s="412">
        <f>E150+E151-E152-E153</f>
        <v>0</v>
      </c>
      <c r="F154" s="412">
        <f>F150+F151-F152-F153</f>
        <v>0</v>
      </c>
      <c r="G154" s="413" t="s">
        <v>535</v>
      </c>
      <c r="H154" s="414">
        <f t="shared" si="6"/>
        <v>0</v>
      </c>
    </row>
    <row r="155" spans="1:8" ht="15" customHeight="1">
      <c r="A155" s="132"/>
      <c r="B155" s="127" t="s">
        <v>540</v>
      </c>
      <c r="C155" s="135">
        <f>C154</f>
        <v>0</v>
      </c>
      <c r="D155" s="135">
        <f>D154</f>
        <v>0</v>
      </c>
      <c r="E155" s="135">
        <f>E154</f>
        <v>0</v>
      </c>
      <c r="F155" s="135">
        <f>F154</f>
        <v>0</v>
      </c>
      <c r="G155" s="137">
        <v>0</v>
      </c>
      <c r="H155" s="408">
        <f t="shared" si="6"/>
        <v>0</v>
      </c>
    </row>
    <row r="156" spans="1:8" ht="15" customHeight="1">
      <c r="A156" s="406" t="s">
        <v>197</v>
      </c>
      <c r="B156" s="127" t="s">
        <v>541</v>
      </c>
      <c r="C156" s="137">
        <v>0</v>
      </c>
      <c r="D156" s="137">
        <v>0</v>
      </c>
      <c r="E156" s="137">
        <v>0</v>
      </c>
      <c r="F156" s="137">
        <v>0</v>
      </c>
      <c r="G156" s="137">
        <v>0</v>
      </c>
      <c r="H156" s="408">
        <f t="shared" si="6"/>
        <v>0</v>
      </c>
    </row>
    <row r="157" spans="1:8" ht="15" customHeight="1">
      <c r="A157" s="409" t="s">
        <v>537</v>
      </c>
      <c r="B157" s="127" t="s">
        <v>542</v>
      </c>
      <c r="C157" s="137">
        <v>0</v>
      </c>
      <c r="D157" s="137">
        <v>0</v>
      </c>
      <c r="E157" s="137">
        <v>0</v>
      </c>
      <c r="F157" s="137">
        <v>0</v>
      </c>
      <c r="G157" s="137">
        <v>0</v>
      </c>
      <c r="H157" s="408">
        <f t="shared" si="6"/>
        <v>0</v>
      </c>
    </row>
    <row r="158" spans="1:8" ht="15" customHeight="1">
      <c r="A158" s="132"/>
      <c r="B158" s="127" t="s">
        <v>543</v>
      </c>
      <c r="C158" s="137">
        <v>0</v>
      </c>
      <c r="D158" s="137">
        <v>0</v>
      </c>
      <c r="E158" s="137">
        <v>0</v>
      </c>
      <c r="F158" s="137">
        <v>0</v>
      </c>
      <c r="G158" s="137">
        <v>0</v>
      </c>
      <c r="H158" s="408">
        <f t="shared" si="6"/>
        <v>0</v>
      </c>
    </row>
    <row r="159" spans="1:8" ht="15" customHeight="1" thickBot="1">
      <c r="A159" s="419"/>
      <c r="B159" s="128" t="s">
        <v>544</v>
      </c>
      <c r="C159" s="420">
        <f>C155+C156-C157-C158</f>
        <v>0</v>
      </c>
      <c r="D159" s="420">
        <f>D155+D156-D157-D158</f>
        <v>0</v>
      </c>
      <c r="E159" s="420">
        <f>E155+E156-E157-E158</f>
        <v>0</v>
      </c>
      <c r="F159" s="420">
        <f>F155+F156-F157-F158</f>
        <v>0</v>
      </c>
      <c r="G159" s="420">
        <f>G155+G156-G157-G158</f>
        <v>0</v>
      </c>
      <c r="H159" s="421">
        <f t="shared" si="6"/>
        <v>0</v>
      </c>
    </row>
    <row r="160" spans="1:8" ht="15" thickTop="1"/>
    <row r="170" spans="1:8">
      <c r="A170" s="145" t="s">
        <v>241</v>
      </c>
      <c r="B170" s="695" t="s">
        <v>524</v>
      </c>
      <c r="C170" s="695"/>
      <c r="D170" s="695"/>
      <c r="E170" s="695"/>
      <c r="F170" s="695"/>
      <c r="G170" s="695"/>
      <c r="H170" s="695"/>
    </row>
    <row r="171" spans="1:8">
      <c r="A171" s="145" t="s">
        <v>243</v>
      </c>
      <c r="B171" s="397" t="s">
        <v>525</v>
      </c>
      <c r="D171" s="145" t="s">
        <v>128</v>
      </c>
      <c r="E171" s="397" t="s">
        <v>526</v>
      </c>
    </row>
    <row r="172" spans="1:8">
      <c r="A172" s="146" t="s">
        <v>527</v>
      </c>
    </row>
    <row r="173" spans="1:8">
      <c r="A173" s="398" t="s">
        <v>528</v>
      </c>
      <c r="B173" s="317" t="s">
        <v>547</v>
      </c>
    </row>
    <row r="174" spans="1:8" ht="15" thickBot="1">
      <c r="A174" s="146"/>
    </row>
    <row r="175" spans="1:8" ht="12" customHeight="1" thickTop="1">
      <c r="A175" s="696" t="s">
        <v>530</v>
      </c>
      <c r="B175" s="699" t="s">
        <v>531</v>
      </c>
      <c r="C175" s="684"/>
      <c r="D175" s="684"/>
      <c r="E175" s="684"/>
      <c r="F175" s="684"/>
      <c r="G175" s="684"/>
      <c r="H175" s="685"/>
    </row>
    <row r="176" spans="1:8" ht="12.6" customHeight="1">
      <c r="A176" s="697"/>
      <c r="B176" s="700" t="s">
        <v>45</v>
      </c>
      <c r="C176" s="399" t="s">
        <v>197</v>
      </c>
      <c r="D176" s="399" t="s">
        <v>197</v>
      </c>
      <c r="E176" s="399" t="s">
        <v>197</v>
      </c>
      <c r="F176" s="399" t="s">
        <v>197</v>
      </c>
      <c r="G176" s="399" t="s">
        <v>197</v>
      </c>
      <c r="H176" s="702" t="s">
        <v>532</v>
      </c>
    </row>
    <row r="177" spans="1:8" ht="15" customHeight="1" thickBot="1">
      <c r="A177" s="698"/>
      <c r="B177" s="701"/>
      <c r="C177" s="400" t="s">
        <v>533</v>
      </c>
      <c r="D177" s="400" t="s">
        <v>533</v>
      </c>
      <c r="E177" s="400" t="s">
        <v>533</v>
      </c>
      <c r="F177" s="400" t="s">
        <v>533</v>
      </c>
      <c r="G177" s="400" t="s">
        <v>533</v>
      </c>
      <c r="H177" s="703"/>
    </row>
    <row r="178" spans="1:8" ht="15" customHeight="1">
      <c r="A178" s="401"/>
      <c r="B178" s="402" t="s">
        <v>534</v>
      </c>
      <c r="C178" s="403">
        <v>0</v>
      </c>
      <c r="D178" s="404" t="s">
        <v>535</v>
      </c>
      <c r="E178" s="404" t="s">
        <v>535</v>
      </c>
      <c r="F178" s="404" t="s">
        <v>535</v>
      </c>
      <c r="G178" s="404" t="s">
        <v>535</v>
      </c>
      <c r="H178" s="405">
        <f t="shared" ref="H178:H186" si="7">SUM(C178:G178)</f>
        <v>0</v>
      </c>
    </row>
    <row r="179" spans="1:8" ht="15" customHeight="1">
      <c r="A179" s="406" t="s">
        <v>197</v>
      </c>
      <c r="B179" s="127" t="s">
        <v>536</v>
      </c>
      <c r="C179" s="137">
        <v>0</v>
      </c>
      <c r="D179" s="407" t="s">
        <v>535</v>
      </c>
      <c r="E179" s="407" t="s">
        <v>535</v>
      </c>
      <c r="F179" s="407" t="s">
        <v>535</v>
      </c>
      <c r="G179" s="407" t="s">
        <v>535</v>
      </c>
      <c r="H179" s="408">
        <f t="shared" si="7"/>
        <v>0</v>
      </c>
    </row>
    <row r="180" spans="1:8" ht="15" customHeight="1">
      <c r="A180" s="409" t="s">
        <v>537</v>
      </c>
      <c r="B180" s="127" t="s">
        <v>538</v>
      </c>
      <c r="C180" s="137">
        <v>0</v>
      </c>
      <c r="D180" s="407" t="s">
        <v>535</v>
      </c>
      <c r="E180" s="407" t="s">
        <v>535</v>
      </c>
      <c r="F180" s="407" t="s">
        <v>535</v>
      </c>
      <c r="G180" s="407" t="s">
        <v>535</v>
      </c>
      <c r="H180" s="408">
        <f t="shared" si="7"/>
        <v>0</v>
      </c>
    </row>
    <row r="181" spans="1:8" ht="15" customHeight="1">
      <c r="A181" s="410"/>
      <c r="B181" s="411" t="s">
        <v>539</v>
      </c>
      <c r="C181" s="412">
        <f>C178-C179-C180</f>
        <v>0</v>
      </c>
      <c r="D181" s="413" t="s">
        <v>535</v>
      </c>
      <c r="E181" s="413" t="s">
        <v>535</v>
      </c>
      <c r="F181" s="413" t="s">
        <v>535</v>
      </c>
      <c r="G181" s="413" t="s">
        <v>535</v>
      </c>
      <c r="H181" s="414">
        <f t="shared" si="7"/>
        <v>0</v>
      </c>
    </row>
    <row r="182" spans="1:8" ht="15" customHeight="1">
      <c r="A182" s="415"/>
      <c r="B182" s="127" t="s">
        <v>540</v>
      </c>
      <c r="C182" s="135">
        <f>C181</f>
        <v>0</v>
      </c>
      <c r="D182" s="137">
        <v>0</v>
      </c>
      <c r="E182" s="407" t="s">
        <v>535</v>
      </c>
      <c r="F182" s="407" t="s">
        <v>535</v>
      </c>
      <c r="G182" s="407" t="s">
        <v>535</v>
      </c>
      <c r="H182" s="408">
        <f t="shared" si="7"/>
        <v>0</v>
      </c>
    </row>
    <row r="183" spans="1:8" ht="15" customHeight="1">
      <c r="A183" s="406" t="s">
        <v>197</v>
      </c>
      <c r="B183" s="127" t="s">
        <v>541</v>
      </c>
      <c r="C183" s="137">
        <v>0</v>
      </c>
      <c r="D183" s="137">
        <v>0</v>
      </c>
      <c r="E183" s="407" t="s">
        <v>535</v>
      </c>
      <c r="F183" s="407" t="s">
        <v>535</v>
      </c>
      <c r="G183" s="407" t="s">
        <v>535</v>
      </c>
      <c r="H183" s="408">
        <f t="shared" si="7"/>
        <v>0</v>
      </c>
    </row>
    <row r="184" spans="1:8" ht="15" customHeight="1">
      <c r="A184" s="409" t="s">
        <v>537</v>
      </c>
      <c r="B184" s="127" t="s">
        <v>542</v>
      </c>
      <c r="C184" s="137">
        <v>0</v>
      </c>
      <c r="D184" s="137">
        <v>0</v>
      </c>
      <c r="E184" s="407" t="s">
        <v>535</v>
      </c>
      <c r="F184" s="407" t="s">
        <v>535</v>
      </c>
      <c r="G184" s="407" t="s">
        <v>535</v>
      </c>
      <c r="H184" s="408">
        <f t="shared" si="7"/>
        <v>0</v>
      </c>
    </row>
    <row r="185" spans="1:8" ht="15" customHeight="1">
      <c r="A185" s="132"/>
      <c r="B185" s="127" t="s">
        <v>543</v>
      </c>
      <c r="C185" s="137">
        <v>0</v>
      </c>
      <c r="D185" s="137">
        <v>0</v>
      </c>
      <c r="E185" s="407" t="s">
        <v>535</v>
      </c>
      <c r="F185" s="407" t="s">
        <v>535</v>
      </c>
      <c r="G185" s="407" t="s">
        <v>535</v>
      </c>
      <c r="H185" s="408">
        <f t="shared" si="7"/>
        <v>0</v>
      </c>
    </row>
    <row r="186" spans="1:8" ht="15" customHeight="1">
      <c r="A186" s="410"/>
      <c r="B186" s="411" t="s">
        <v>544</v>
      </c>
      <c r="C186" s="412">
        <f>C182+C183-C184-C185</f>
        <v>0</v>
      </c>
      <c r="D186" s="412">
        <f>D182+D183-D184-D185</f>
        <v>0</v>
      </c>
      <c r="E186" s="413" t="s">
        <v>535</v>
      </c>
      <c r="F186" s="413" t="s">
        <v>535</v>
      </c>
      <c r="G186" s="413" t="s">
        <v>535</v>
      </c>
      <c r="H186" s="414">
        <f t="shared" si="7"/>
        <v>0</v>
      </c>
    </row>
    <row r="187" spans="1:8" ht="15" customHeight="1">
      <c r="A187" s="132"/>
      <c r="B187" s="127" t="s">
        <v>540</v>
      </c>
      <c r="C187" s="135">
        <f>C186</f>
        <v>0</v>
      </c>
      <c r="D187" s="135">
        <f>D186</f>
        <v>0</v>
      </c>
      <c r="E187" s="137">
        <v>0</v>
      </c>
      <c r="F187" s="407" t="s">
        <v>535</v>
      </c>
      <c r="G187" s="407" t="s">
        <v>535</v>
      </c>
      <c r="H187" s="408">
        <f>SUM(C187:G187)</f>
        <v>0</v>
      </c>
    </row>
    <row r="188" spans="1:8" ht="15" customHeight="1">
      <c r="A188" s="406" t="s">
        <v>197</v>
      </c>
      <c r="B188" s="127" t="s">
        <v>541</v>
      </c>
      <c r="C188" s="137">
        <v>0</v>
      </c>
      <c r="D188" s="137">
        <v>0</v>
      </c>
      <c r="E188" s="137">
        <v>0</v>
      </c>
      <c r="F188" s="416" t="s">
        <v>535</v>
      </c>
      <c r="G188" s="407" t="s">
        <v>535</v>
      </c>
      <c r="H188" s="408">
        <f t="shared" ref="H188:H201" si="8">SUM(C188:G188)</f>
        <v>0</v>
      </c>
    </row>
    <row r="189" spans="1:8" ht="15" customHeight="1">
      <c r="A189" s="409" t="s">
        <v>537</v>
      </c>
      <c r="B189" s="127" t="s">
        <v>542</v>
      </c>
      <c r="C189" s="137">
        <v>0</v>
      </c>
      <c r="D189" s="137">
        <v>0</v>
      </c>
      <c r="E189" s="137">
        <v>0</v>
      </c>
      <c r="F189" s="416" t="s">
        <v>535</v>
      </c>
      <c r="G189" s="407" t="s">
        <v>535</v>
      </c>
      <c r="H189" s="408">
        <f t="shared" si="8"/>
        <v>0</v>
      </c>
    </row>
    <row r="190" spans="1:8" ht="15" customHeight="1">
      <c r="A190" s="132"/>
      <c r="B190" s="127" t="s">
        <v>543</v>
      </c>
      <c r="C190" s="137">
        <v>0</v>
      </c>
      <c r="D190" s="137">
        <v>0</v>
      </c>
      <c r="E190" s="137">
        <v>0</v>
      </c>
      <c r="F190" s="416" t="s">
        <v>535</v>
      </c>
      <c r="G190" s="407" t="s">
        <v>535</v>
      </c>
      <c r="H190" s="408">
        <f t="shared" si="8"/>
        <v>0</v>
      </c>
    </row>
    <row r="191" spans="1:8" ht="15" customHeight="1">
      <c r="A191" s="410"/>
      <c r="B191" s="411" t="s">
        <v>544</v>
      </c>
      <c r="C191" s="412">
        <f>C187+C188-C189-C190</f>
        <v>0</v>
      </c>
      <c r="D191" s="412">
        <f>D187+D188-D189-D190</f>
        <v>0</v>
      </c>
      <c r="E191" s="412">
        <f>E187+E188-E189-E190</f>
        <v>0</v>
      </c>
      <c r="F191" s="417" t="s">
        <v>535</v>
      </c>
      <c r="G191" s="413" t="s">
        <v>535</v>
      </c>
      <c r="H191" s="414">
        <f t="shared" si="8"/>
        <v>0</v>
      </c>
    </row>
    <row r="192" spans="1:8" ht="15" customHeight="1">
      <c r="A192" s="132"/>
      <c r="B192" s="127" t="s">
        <v>540</v>
      </c>
      <c r="C192" s="135">
        <f>C191</f>
        <v>0</v>
      </c>
      <c r="D192" s="135">
        <f>D191</f>
        <v>0</v>
      </c>
      <c r="E192" s="135">
        <f>E191</f>
        <v>0</v>
      </c>
      <c r="F192" s="418">
        <v>0</v>
      </c>
      <c r="G192" s="407" t="s">
        <v>535</v>
      </c>
      <c r="H192" s="408">
        <f t="shared" si="8"/>
        <v>0</v>
      </c>
    </row>
    <row r="193" spans="1:8" ht="15" customHeight="1">
      <c r="A193" s="406" t="s">
        <v>197</v>
      </c>
      <c r="B193" s="127" t="s">
        <v>541</v>
      </c>
      <c r="C193" s="137">
        <v>0</v>
      </c>
      <c r="D193" s="137">
        <v>0</v>
      </c>
      <c r="E193" s="137">
        <v>0</v>
      </c>
      <c r="F193" s="137">
        <v>0</v>
      </c>
      <c r="G193" s="407" t="s">
        <v>535</v>
      </c>
      <c r="H193" s="408">
        <f t="shared" si="8"/>
        <v>0</v>
      </c>
    </row>
    <row r="194" spans="1:8" ht="15" customHeight="1">
      <c r="A194" s="409" t="s">
        <v>537</v>
      </c>
      <c r="B194" s="127" t="s">
        <v>542</v>
      </c>
      <c r="C194" s="137">
        <v>0</v>
      </c>
      <c r="D194" s="137">
        <v>0</v>
      </c>
      <c r="E194" s="137">
        <v>0</v>
      </c>
      <c r="F194" s="137">
        <v>0</v>
      </c>
      <c r="G194" s="407" t="s">
        <v>535</v>
      </c>
      <c r="H194" s="408">
        <f t="shared" si="8"/>
        <v>0</v>
      </c>
    </row>
    <row r="195" spans="1:8" ht="15" customHeight="1">
      <c r="A195" s="132"/>
      <c r="B195" s="127" t="s">
        <v>543</v>
      </c>
      <c r="C195" s="137">
        <v>0</v>
      </c>
      <c r="D195" s="137">
        <v>0</v>
      </c>
      <c r="E195" s="137">
        <v>0</v>
      </c>
      <c r="F195" s="137">
        <v>0</v>
      </c>
      <c r="G195" s="407" t="s">
        <v>535</v>
      </c>
      <c r="H195" s="408">
        <f t="shared" si="8"/>
        <v>0</v>
      </c>
    </row>
    <row r="196" spans="1:8" ht="15" customHeight="1">
      <c r="A196" s="410"/>
      <c r="B196" s="411" t="s">
        <v>544</v>
      </c>
      <c r="C196" s="412">
        <f>C192+C193-C194-C195</f>
        <v>0</v>
      </c>
      <c r="D196" s="412">
        <f>D192+D193-D194-D195</f>
        <v>0</v>
      </c>
      <c r="E196" s="412">
        <f>E192+E193-E194-E195</f>
        <v>0</v>
      </c>
      <c r="F196" s="412">
        <f>F192+F193-F194-F195</f>
        <v>0</v>
      </c>
      <c r="G196" s="413" t="s">
        <v>535</v>
      </c>
      <c r="H196" s="414">
        <f t="shared" si="8"/>
        <v>0</v>
      </c>
    </row>
    <row r="197" spans="1:8" ht="15" customHeight="1">
      <c r="A197" s="132"/>
      <c r="B197" s="127" t="s">
        <v>540</v>
      </c>
      <c r="C197" s="135">
        <f>C196</f>
        <v>0</v>
      </c>
      <c r="D197" s="135">
        <f>D196</f>
        <v>0</v>
      </c>
      <c r="E197" s="135">
        <f>E196</f>
        <v>0</v>
      </c>
      <c r="F197" s="135">
        <f>F196</f>
        <v>0</v>
      </c>
      <c r="G197" s="137">
        <v>0</v>
      </c>
      <c r="H197" s="408">
        <f t="shared" si="8"/>
        <v>0</v>
      </c>
    </row>
    <row r="198" spans="1:8" ht="15" customHeight="1">
      <c r="A198" s="406" t="s">
        <v>197</v>
      </c>
      <c r="B198" s="127" t="s">
        <v>541</v>
      </c>
      <c r="C198" s="137">
        <v>0</v>
      </c>
      <c r="D198" s="137">
        <v>0</v>
      </c>
      <c r="E198" s="137">
        <v>0</v>
      </c>
      <c r="F198" s="137">
        <v>0</v>
      </c>
      <c r="G198" s="137">
        <v>0</v>
      </c>
      <c r="H198" s="408">
        <f t="shared" si="8"/>
        <v>0</v>
      </c>
    </row>
    <row r="199" spans="1:8" ht="15" customHeight="1">
      <c r="A199" s="409" t="s">
        <v>537</v>
      </c>
      <c r="B199" s="127" t="s">
        <v>542</v>
      </c>
      <c r="C199" s="137">
        <v>0</v>
      </c>
      <c r="D199" s="137">
        <v>0</v>
      </c>
      <c r="E199" s="137">
        <v>0</v>
      </c>
      <c r="F199" s="137">
        <v>0</v>
      </c>
      <c r="G199" s="137">
        <v>0</v>
      </c>
      <c r="H199" s="408">
        <f t="shared" si="8"/>
        <v>0</v>
      </c>
    </row>
    <row r="200" spans="1:8" ht="15" customHeight="1">
      <c r="A200" s="132"/>
      <c r="B200" s="127" t="s">
        <v>543</v>
      </c>
      <c r="C200" s="137">
        <v>0</v>
      </c>
      <c r="D200" s="137">
        <v>0</v>
      </c>
      <c r="E200" s="137">
        <v>0</v>
      </c>
      <c r="F200" s="137">
        <v>0</v>
      </c>
      <c r="G200" s="137">
        <v>0</v>
      </c>
      <c r="H200" s="408">
        <f t="shared" si="8"/>
        <v>0</v>
      </c>
    </row>
    <row r="201" spans="1:8" ht="15" customHeight="1" thickBot="1">
      <c r="A201" s="419"/>
      <c r="B201" s="128" t="s">
        <v>544</v>
      </c>
      <c r="C201" s="420">
        <f>C197+C198-C199-C200</f>
        <v>0</v>
      </c>
      <c r="D201" s="420">
        <f>D197+D198-D199-D200</f>
        <v>0</v>
      </c>
      <c r="E201" s="420">
        <f>E197+E198-E199-E200</f>
        <v>0</v>
      </c>
      <c r="F201" s="420">
        <f>F197+F198-F199-F200</f>
        <v>0</v>
      </c>
      <c r="G201" s="420">
        <f>G197+G198-G199-G200</f>
        <v>0</v>
      </c>
      <c r="H201" s="421">
        <f t="shared" si="8"/>
        <v>0</v>
      </c>
    </row>
    <row r="202" spans="1:8" ht="15" thickTop="1"/>
    <row r="212" spans="1:8">
      <c r="A212" s="145" t="s">
        <v>241</v>
      </c>
      <c r="B212" s="695" t="s">
        <v>524</v>
      </c>
      <c r="C212" s="695"/>
      <c r="D212" s="695"/>
      <c r="E212" s="695"/>
      <c r="F212" s="695"/>
      <c r="G212" s="695"/>
      <c r="H212" s="695"/>
    </row>
    <row r="213" spans="1:8">
      <c r="A213" s="145" t="s">
        <v>243</v>
      </c>
      <c r="B213" s="397" t="s">
        <v>525</v>
      </c>
      <c r="D213" s="145" t="s">
        <v>128</v>
      </c>
      <c r="E213" s="397" t="s">
        <v>526</v>
      </c>
    </row>
    <row r="214" spans="1:8">
      <c r="A214" s="146" t="s">
        <v>527</v>
      </c>
    </row>
    <row r="215" spans="1:8">
      <c r="A215" s="398" t="s">
        <v>528</v>
      </c>
      <c r="B215" s="317" t="s">
        <v>431</v>
      </c>
    </row>
    <row r="216" spans="1:8" ht="15" thickBot="1">
      <c r="A216" s="146"/>
    </row>
    <row r="217" spans="1:8" ht="12" customHeight="1" thickTop="1">
      <c r="A217" s="696" t="s">
        <v>530</v>
      </c>
      <c r="B217" s="699" t="s">
        <v>531</v>
      </c>
      <c r="C217" s="684"/>
      <c r="D217" s="684"/>
      <c r="E217" s="684"/>
      <c r="F217" s="684"/>
      <c r="G217" s="684"/>
      <c r="H217" s="685"/>
    </row>
    <row r="218" spans="1:8" ht="12.6" customHeight="1">
      <c r="A218" s="697"/>
      <c r="B218" s="700" t="s">
        <v>45</v>
      </c>
      <c r="C218" s="399" t="s">
        <v>197</v>
      </c>
      <c r="D218" s="399" t="s">
        <v>197</v>
      </c>
      <c r="E218" s="399" t="s">
        <v>197</v>
      </c>
      <c r="F218" s="399" t="s">
        <v>197</v>
      </c>
      <c r="G218" s="399" t="s">
        <v>197</v>
      </c>
      <c r="H218" s="702" t="s">
        <v>532</v>
      </c>
    </row>
    <row r="219" spans="1:8" ht="15" customHeight="1" thickBot="1">
      <c r="A219" s="698"/>
      <c r="B219" s="701"/>
      <c r="C219" s="400" t="s">
        <v>533</v>
      </c>
      <c r="D219" s="400" t="s">
        <v>533</v>
      </c>
      <c r="E219" s="400" t="s">
        <v>533</v>
      </c>
      <c r="F219" s="400" t="s">
        <v>533</v>
      </c>
      <c r="G219" s="400" t="s">
        <v>533</v>
      </c>
      <c r="H219" s="703"/>
    </row>
    <row r="220" spans="1:8" ht="15" customHeight="1">
      <c r="A220" s="401"/>
      <c r="B220" s="402" t="s">
        <v>534</v>
      </c>
      <c r="C220" s="403">
        <v>0</v>
      </c>
      <c r="D220" s="404" t="s">
        <v>535</v>
      </c>
      <c r="E220" s="404" t="s">
        <v>535</v>
      </c>
      <c r="F220" s="404" t="s">
        <v>535</v>
      </c>
      <c r="G220" s="404" t="s">
        <v>535</v>
      </c>
      <c r="H220" s="405">
        <f t="shared" ref="H220:H228" si="9">SUM(C220:G220)</f>
        <v>0</v>
      </c>
    </row>
    <row r="221" spans="1:8" ht="15" customHeight="1">
      <c r="A221" s="406" t="s">
        <v>197</v>
      </c>
      <c r="B221" s="127" t="s">
        <v>536</v>
      </c>
      <c r="C221" s="137">
        <v>0</v>
      </c>
      <c r="D221" s="407" t="s">
        <v>535</v>
      </c>
      <c r="E221" s="407" t="s">
        <v>535</v>
      </c>
      <c r="F221" s="407" t="s">
        <v>535</v>
      </c>
      <c r="G221" s="407" t="s">
        <v>535</v>
      </c>
      <c r="H221" s="408">
        <f t="shared" si="9"/>
        <v>0</v>
      </c>
    </row>
    <row r="222" spans="1:8" ht="15" customHeight="1">
      <c r="A222" s="409" t="s">
        <v>537</v>
      </c>
      <c r="B222" s="127" t="s">
        <v>538</v>
      </c>
      <c r="C222" s="137">
        <v>0</v>
      </c>
      <c r="D222" s="407" t="s">
        <v>535</v>
      </c>
      <c r="E222" s="407" t="s">
        <v>535</v>
      </c>
      <c r="F222" s="407" t="s">
        <v>535</v>
      </c>
      <c r="G222" s="407" t="s">
        <v>535</v>
      </c>
      <c r="H222" s="408">
        <f t="shared" si="9"/>
        <v>0</v>
      </c>
    </row>
    <row r="223" spans="1:8" ht="15" customHeight="1">
      <c r="A223" s="410"/>
      <c r="B223" s="411" t="s">
        <v>539</v>
      </c>
      <c r="C223" s="412">
        <f>C220-C221-C222</f>
        <v>0</v>
      </c>
      <c r="D223" s="413" t="s">
        <v>535</v>
      </c>
      <c r="E223" s="413" t="s">
        <v>535</v>
      </c>
      <c r="F223" s="413" t="s">
        <v>535</v>
      </c>
      <c r="G223" s="413" t="s">
        <v>535</v>
      </c>
      <c r="H223" s="414">
        <f t="shared" si="9"/>
        <v>0</v>
      </c>
    </row>
    <row r="224" spans="1:8" ht="15" customHeight="1">
      <c r="A224" s="415"/>
      <c r="B224" s="127" t="s">
        <v>540</v>
      </c>
      <c r="C224" s="135">
        <f>C223</f>
        <v>0</v>
      </c>
      <c r="D224" s="137">
        <v>0</v>
      </c>
      <c r="E224" s="407" t="s">
        <v>535</v>
      </c>
      <c r="F224" s="407" t="s">
        <v>535</v>
      </c>
      <c r="G224" s="407" t="s">
        <v>535</v>
      </c>
      <c r="H224" s="408">
        <f t="shared" si="9"/>
        <v>0</v>
      </c>
    </row>
    <row r="225" spans="1:8" ht="15" customHeight="1">
      <c r="A225" s="406" t="s">
        <v>197</v>
      </c>
      <c r="B225" s="127" t="s">
        <v>541</v>
      </c>
      <c r="C225" s="137">
        <v>0</v>
      </c>
      <c r="D225" s="137">
        <v>0</v>
      </c>
      <c r="E225" s="407" t="s">
        <v>535</v>
      </c>
      <c r="F225" s="407" t="s">
        <v>535</v>
      </c>
      <c r="G225" s="407" t="s">
        <v>535</v>
      </c>
      <c r="H225" s="408">
        <f t="shared" si="9"/>
        <v>0</v>
      </c>
    </row>
    <row r="226" spans="1:8" ht="15" customHeight="1">
      <c r="A226" s="409" t="s">
        <v>537</v>
      </c>
      <c r="B226" s="127" t="s">
        <v>542</v>
      </c>
      <c r="C226" s="137">
        <v>0</v>
      </c>
      <c r="D226" s="137">
        <v>0</v>
      </c>
      <c r="E226" s="407" t="s">
        <v>535</v>
      </c>
      <c r="F226" s="407" t="s">
        <v>535</v>
      </c>
      <c r="G226" s="407" t="s">
        <v>535</v>
      </c>
      <c r="H226" s="408">
        <f t="shared" si="9"/>
        <v>0</v>
      </c>
    </row>
    <row r="227" spans="1:8" ht="15" customHeight="1">
      <c r="A227" s="132"/>
      <c r="B227" s="127" t="s">
        <v>543</v>
      </c>
      <c r="C227" s="137">
        <v>0</v>
      </c>
      <c r="D227" s="137">
        <v>0</v>
      </c>
      <c r="E227" s="407" t="s">
        <v>535</v>
      </c>
      <c r="F227" s="407" t="s">
        <v>535</v>
      </c>
      <c r="G227" s="407" t="s">
        <v>535</v>
      </c>
      <c r="H227" s="408">
        <f t="shared" si="9"/>
        <v>0</v>
      </c>
    </row>
    <row r="228" spans="1:8" ht="15" customHeight="1">
      <c r="A228" s="410"/>
      <c r="B228" s="411" t="s">
        <v>544</v>
      </c>
      <c r="C228" s="412">
        <f>C224+C225-C226-C227</f>
        <v>0</v>
      </c>
      <c r="D228" s="412">
        <f>D224+D225-D226-D227</f>
        <v>0</v>
      </c>
      <c r="E228" s="413" t="s">
        <v>535</v>
      </c>
      <c r="F228" s="413" t="s">
        <v>535</v>
      </c>
      <c r="G228" s="413" t="s">
        <v>535</v>
      </c>
      <c r="H228" s="414">
        <f t="shared" si="9"/>
        <v>0</v>
      </c>
    </row>
    <row r="229" spans="1:8" ht="15" customHeight="1">
      <c r="A229" s="132"/>
      <c r="B229" s="127" t="s">
        <v>540</v>
      </c>
      <c r="C229" s="135">
        <f>C228</f>
        <v>0</v>
      </c>
      <c r="D229" s="135">
        <f>D228</f>
        <v>0</v>
      </c>
      <c r="E229" s="137">
        <v>0</v>
      </c>
      <c r="F229" s="407" t="s">
        <v>535</v>
      </c>
      <c r="G229" s="407" t="s">
        <v>535</v>
      </c>
      <c r="H229" s="408">
        <f>SUM(C229:G229)</f>
        <v>0</v>
      </c>
    </row>
    <row r="230" spans="1:8" ht="15" customHeight="1">
      <c r="A230" s="406" t="s">
        <v>197</v>
      </c>
      <c r="B230" s="127" t="s">
        <v>541</v>
      </c>
      <c r="C230" s="137">
        <v>0</v>
      </c>
      <c r="D230" s="137">
        <v>0</v>
      </c>
      <c r="E230" s="137">
        <v>0</v>
      </c>
      <c r="F230" s="416" t="s">
        <v>535</v>
      </c>
      <c r="G230" s="407" t="s">
        <v>535</v>
      </c>
      <c r="H230" s="408">
        <f t="shared" ref="H230:H243" si="10">SUM(C230:G230)</f>
        <v>0</v>
      </c>
    </row>
    <row r="231" spans="1:8" ht="15" customHeight="1">
      <c r="A231" s="409" t="s">
        <v>537</v>
      </c>
      <c r="B231" s="127" t="s">
        <v>542</v>
      </c>
      <c r="C231" s="137">
        <v>0</v>
      </c>
      <c r="D231" s="137">
        <v>0</v>
      </c>
      <c r="E231" s="137">
        <v>0</v>
      </c>
      <c r="F231" s="416" t="s">
        <v>535</v>
      </c>
      <c r="G231" s="407" t="s">
        <v>535</v>
      </c>
      <c r="H231" s="408">
        <f t="shared" si="10"/>
        <v>0</v>
      </c>
    </row>
    <row r="232" spans="1:8" ht="15" customHeight="1">
      <c r="A232" s="132"/>
      <c r="B232" s="127" t="s">
        <v>543</v>
      </c>
      <c r="C232" s="137">
        <v>0</v>
      </c>
      <c r="D232" s="137">
        <v>0</v>
      </c>
      <c r="E232" s="137">
        <v>0</v>
      </c>
      <c r="F232" s="416" t="s">
        <v>535</v>
      </c>
      <c r="G232" s="407" t="s">
        <v>535</v>
      </c>
      <c r="H232" s="408">
        <f t="shared" si="10"/>
        <v>0</v>
      </c>
    </row>
    <row r="233" spans="1:8" ht="15" customHeight="1">
      <c r="A233" s="410"/>
      <c r="B233" s="411" t="s">
        <v>544</v>
      </c>
      <c r="C233" s="412">
        <f>C229+C230-C231-C232</f>
        <v>0</v>
      </c>
      <c r="D233" s="412">
        <f>D229+D230-D231-D232</f>
        <v>0</v>
      </c>
      <c r="E233" s="412">
        <f>E229+E230-E231-E232</f>
        <v>0</v>
      </c>
      <c r="F233" s="417" t="s">
        <v>535</v>
      </c>
      <c r="G233" s="413" t="s">
        <v>535</v>
      </c>
      <c r="H233" s="414">
        <f t="shared" si="10"/>
        <v>0</v>
      </c>
    </row>
    <row r="234" spans="1:8" ht="15" customHeight="1">
      <c r="A234" s="132"/>
      <c r="B234" s="127" t="s">
        <v>540</v>
      </c>
      <c r="C234" s="135">
        <f>C233</f>
        <v>0</v>
      </c>
      <c r="D234" s="135">
        <f>D233</f>
        <v>0</v>
      </c>
      <c r="E234" s="135">
        <f>E233</f>
        <v>0</v>
      </c>
      <c r="F234" s="418">
        <v>0</v>
      </c>
      <c r="G234" s="407" t="s">
        <v>535</v>
      </c>
      <c r="H234" s="408">
        <f t="shared" si="10"/>
        <v>0</v>
      </c>
    </row>
    <row r="235" spans="1:8" ht="15" customHeight="1">
      <c r="A235" s="406" t="s">
        <v>197</v>
      </c>
      <c r="B235" s="127" t="s">
        <v>541</v>
      </c>
      <c r="C235" s="137">
        <v>0</v>
      </c>
      <c r="D235" s="137">
        <v>0</v>
      </c>
      <c r="E235" s="137">
        <v>0</v>
      </c>
      <c r="F235" s="137">
        <v>0</v>
      </c>
      <c r="G235" s="407" t="s">
        <v>535</v>
      </c>
      <c r="H235" s="408">
        <f t="shared" si="10"/>
        <v>0</v>
      </c>
    </row>
    <row r="236" spans="1:8" ht="15" customHeight="1">
      <c r="A236" s="409" t="s">
        <v>537</v>
      </c>
      <c r="B236" s="127" t="s">
        <v>542</v>
      </c>
      <c r="C236" s="137">
        <v>0</v>
      </c>
      <c r="D236" s="137">
        <v>0</v>
      </c>
      <c r="E236" s="137">
        <v>0</v>
      </c>
      <c r="F236" s="137">
        <v>0</v>
      </c>
      <c r="G236" s="407" t="s">
        <v>535</v>
      </c>
      <c r="H236" s="408">
        <f t="shared" si="10"/>
        <v>0</v>
      </c>
    </row>
    <row r="237" spans="1:8" ht="15" customHeight="1">
      <c r="A237" s="132"/>
      <c r="B237" s="127" t="s">
        <v>543</v>
      </c>
      <c r="C237" s="137">
        <v>0</v>
      </c>
      <c r="D237" s="137">
        <v>0</v>
      </c>
      <c r="E237" s="137">
        <v>0</v>
      </c>
      <c r="F237" s="137">
        <v>0</v>
      </c>
      <c r="G237" s="407" t="s">
        <v>535</v>
      </c>
      <c r="H237" s="408">
        <f t="shared" si="10"/>
        <v>0</v>
      </c>
    </row>
    <row r="238" spans="1:8" ht="15" customHeight="1">
      <c r="A238" s="410"/>
      <c r="B238" s="411" t="s">
        <v>544</v>
      </c>
      <c r="C238" s="412">
        <f>C234+C235-C236-C237</f>
        <v>0</v>
      </c>
      <c r="D238" s="412">
        <f>D234+D235-D236-D237</f>
        <v>0</v>
      </c>
      <c r="E238" s="412">
        <f>E234+E235-E236-E237</f>
        <v>0</v>
      </c>
      <c r="F238" s="412">
        <f>F234+F235-F236-F237</f>
        <v>0</v>
      </c>
      <c r="G238" s="413" t="s">
        <v>535</v>
      </c>
      <c r="H238" s="414">
        <f t="shared" si="10"/>
        <v>0</v>
      </c>
    </row>
    <row r="239" spans="1:8" ht="15" customHeight="1">
      <c r="A239" s="132"/>
      <c r="B239" s="127" t="s">
        <v>540</v>
      </c>
      <c r="C239" s="135">
        <f>C238</f>
        <v>0</v>
      </c>
      <c r="D239" s="135">
        <f>D238</f>
        <v>0</v>
      </c>
      <c r="E239" s="135">
        <f>E238</f>
        <v>0</v>
      </c>
      <c r="F239" s="135">
        <f>F238</f>
        <v>0</v>
      </c>
      <c r="G239" s="137">
        <v>0</v>
      </c>
      <c r="H239" s="408">
        <f t="shared" si="10"/>
        <v>0</v>
      </c>
    </row>
    <row r="240" spans="1:8" ht="15" customHeight="1">
      <c r="A240" s="406" t="s">
        <v>197</v>
      </c>
      <c r="B240" s="127" t="s">
        <v>541</v>
      </c>
      <c r="C240" s="137">
        <v>0</v>
      </c>
      <c r="D240" s="137">
        <v>0</v>
      </c>
      <c r="E240" s="137">
        <v>0</v>
      </c>
      <c r="F240" s="137">
        <v>0</v>
      </c>
      <c r="G240" s="137">
        <v>0</v>
      </c>
      <c r="H240" s="408">
        <f t="shared" si="10"/>
        <v>0</v>
      </c>
    </row>
    <row r="241" spans="1:8" ht="15" customHeight="1">
      <c r="A241" s="409" t="s">
        <v>537</v>
      </c>
      <c r="B241" s="127" t="s">
        <v>542</v>
      </c>
      <c r="C241" s="137">
        <v>0</v>
      </c>
      <c r="D241" s="137">
        <v>0</v>
      </c>
      <c r="E241" s="137">
        <v>0</v>
      </c>
      <c r="F241" s="137">
        <v>0</v>
      </c>
      <c r="G241" s="137">
        <v>0</v>
      </c>
      <c r="H241" s="408">
        <f t="shared" si="10"/>
        <v>0</v>
      </c>
    </row>
    <row r="242" spans="1:8" ht="15" customHeight="1">
      <c r="A242" s="132"/>
      <c r="B242" s="127" t="s">
        <v>543</v>
      </c>
      <c r="C242" s="137">
        <v>0</v>
      </c>
      <c r="D242" s="137">
        <v>0</v>
      </c>
      <c r="E242" s="137">
        <v>0</v>
      </c>
      <c r="F242" s="137">
        <v>0</v>
      </c>
      <c r="G242" s="137">
        <v>0</v>
      </c>
      <c r="H242" s="408">
        <f t="shared" si="10"/>
        <v>0</v>
      </c>
    </row>
    <row r="243" spans="1:8" ht="15" customHeight="1" thickBot="1">
      <c r="A243" s="419"/>
      <c r="B243" s="128" t="s">
        <v>544</v>
      </c>
      <c r="C243" s="420">
        <f>C239+C240-C241-C242</f>
        <v>0</v>
      </c>
      <c r="D243" s="420">
        <f>D239+D240-D241-D242</f>
        <v>0</v>
      </c>
      <c r="E243" s="420">
        <f>E239+E240-E241-E242</f>
        <v>0</v>
      </c>
      <c r="F243" s="420">
        <f>F239+F240-F241-F242</f>
        <v>0</v>
      </c>
      <c r="G243" s="420">
        <f>G239+G240-G241-G242</f>
        <v>0</v>
      </c>
      <c r="H243" s="421">
        <f t="shared" si="10"/>
        <v>0</v>
      </c>
    </row>
    <row r="244" spans="1:8" ht="15" thickTop="1"/>
    <row r="254" spans="1:8">
      <c r="A254" s="145" t="s">
        <v>241</v>
      </c>
      <c r="B254" s="695" t="s">
        <v>524</v>
      </c>
      <c r="C254" s="695"/>
      <c r="D254" s="695"/>
      <c r="E254" s="695"/>
      <c r="F254" s="695"/>
      <c r="G254" s="695"/>
      <c r="H254" s="695"/>
    </row>
    <row r="255" spans="1:8">
      <c r="A255" s="145" t="s">
        <v>243</v>
      </c>
      <c r="B255" s="397" t="s">
        <v>525</v>
      </c>
      <c r="D255" s="145" t="s">
        <v>128</v>
      </c>
      <c r="E255" s="397" t="s">
        <v>526</v>
      </c>
    </row>
    <row r="256" spans="1:8">
      <c r="A256" s="146" t="s">
        <v>527</v>
      </c>
    </row>
    <row r="257" spans="1:8">
      <c r="A257" s="398" t="s">
        <v>528</v>
      </c>
      <c r="B257" s="317" t="s">
        <v>432</v>
      </c>
    </row>
    <row r="258" spans="1:8" ht="15" thickBot="1">
      <c r="A258" s="146"/>
    </row>
    <row r="259" spans="1:8" ht="12" customHeight="1" thickTop="1">
      <c r="A259" s="696" t="s">
        <v>530</v>
      </c>
      <c r="B259" s="699" t="s">
        <v>531</v>
      </c>
      <c r="C259" s="684"/>
      <c r="D259" s="684"/>
      <c r="E259" s="684"/>
      <c r="F259" s="684"/>
      <c r="G259" s="684"/>
      <c r="H259" s="685"/>
    </row>
    <row r="260" spans="1:8" ht="12.6" customHeight="1">
      <c r="A260" s="697"/>
      <c r="B260" s="700" t="s">
        <v>45</v>
      </c>
      <c r="C260" s="399" t="s">
        <v>197</v>
      </c>
      <c r="D260" s="399" t="s">
        <v>197</v>
      </c>
      <c r="E260" s="399" t="s">
        <v>197</v>
      </c>
      <c r="F260" s="399" t="s">
        <v>197</v>
      </c>
      <c r="G260" s="399" t="s">
        <v>197</v>
      </c>
      <c r="H260" s="702" t="s">
        <v>532</v>
      </c>
    </row>
    <row r="261" spans="1:8" ht="15" customHeight="1" thickBot="1">
      <c r="A261" s="698"/>
      <c r="B261" s="701"/>
      <c r="C261" s="400" t="s">
        <v>533</v>
      </c>
      <c r="D261" s="400" t="s">
        <v>533</v>
      </c>
      <c r="E261" s="400" t="s">
        <v>533</v>
      </c>
      <c r="F261" s="400" t="s">
        <v>533</v>
      </c>
      <c r="G261" s="400" t="s">
        <v>533</v>
      </c>
      <c r="H261" s="703"/>
    </row>
    <row r="262" spans="1:8" ht="15" customHeight="1">
      <c r="A262" s="401"/>
      <c r="B262" s="402" t="s">
        <v>534</v>
      </c>
      <c r="C262" s="403">
        <v>0</v>
      </c>
      <c r="D262" s="404" t="s">
        <v>535</v>
      </c>
      <c r="E262" s="404" t="s">
        <v>535</v>
      </c>
      <c r="F262" s="404" t="s">
        <v>535</v>
      </c>
      <c r="G262" s="404" t="s">
        <v>535</v>
      </c>
      <c r="H262" s="405">
        <f t="shared" ref="H262:H270" si="11">SUM(C262:G262)</f>
        <v>0</v>
      </c>
    </row>
    <row r="263" spans="1:8" ht="15" customHeight="1">
      <c r="A263" s="406" t="s">
        <v>197</v>
      </c>
      <c r="B263" s="127" t="s">
        <v>536</v>
      </c>
      <c r="C263" s="137">
        <v>0</v>
      </c>
      <c r="D263" s="407" t="s">
        <v>535</v>
      </c>
      <c r="E263" s="407" t="s">
        <v>535</v>
      </c>
      <c r="F263" s="407" t="s">
        <v>535</v>
      </c>
      <c r="G263" s="407" t="s">
        <v>535</v>
      </c>
      <c r="H263" s="408">
        <f t="shared" si="11"/>
        <v>0</v>
      </c>
    </row>
    <row r="264" spans="1:8" ht="15" customHeight="1">
      <c r="A264" s="409" t="s">
        <v>537</v>
      </c>
      <c r="B264" s="127" t="s">
        <v>538</v>
      </c>
      <c r="C264" s="137">
        <v>0</v>
      </c>
      <c r="D264" s="407" t="s">
        <v>535</v>
      </c>
      <c r="E264" s="407" t="s">
        <v>535</v>
      </c>
      <c r="F264" s="407" t="s">
        <v>535</v>
      </c>
      <c r="G264" s="407" t="s">
        <v>535</v>
      </c>
      <c r="H264" s="408">
        <f t="shared" si="11"/>
        <v>0</v>
      </c>
    </row>
    <row r="265" spans="1:8" ht="15" customHeight="1">
      <c r="A265" s="410"/>
      <c r="B265" s="411" t="s">
        <v>539</v>
      </c>
      <c r="C265" s="412">
        <f>C262-C263-C264</f>
        <v>0</v>
      </c>
      <c r="D265" s="413" t="s">
        <v>535</v>
      </c>
      <c r="E265" s="413" t="s">
        <v>535</v>
      </c>
      <c r="F265" s="413" t="s">
        <v>535</v>
      </c>
      <c r="G265" s="413" t="s">
        <v>535</v>
      </c>
      <c r="H265" s="414">
        <f t="shared" si="11"/>
        <v>0</v>
      </c>
    </row>
    <row r="266" spans="1:8" ht="15" customHeight="1">
      <c r="A266" s="415"/>
      <c r="B266" s="127" t="s">
        <v>540</v>
      </c>
      <c r="C266" s="135">
        <f>C265</f>
        <v>0</v>
      </c>
      <c r="D266" s="137">
        <v>0</v>
      </c>
      <c r="E266" s="407" t="s">
        <v>535</v>
      </c>
      <c r="F266" s="407" t="s">
        <v>535</v>
      </c>
      <c r="G266" s="407" t="s">
        <v>535</v>
      </c>
      <c r="H266" s="408">
        <f t="shared" si="11"/>
        <v>0</v>
      </c>
    </row>
    <row r="267" spans="1:8" ht="15" customHeight="1">
      <c r="A267" s="406" t="s">
        <v>197</v>
      </c>
      <c r="B267" s="127" t="s">
        <v>541</v>
      </c>
      <c r="C267" s="137">
        <v>0</v>
      </c>
      <c r="D267" s="137">
        <v>0</v>
      </c>
      <c r="E267" s="407" t="s">
        <v>535</v>
      </c>
      <c r="F267" s="407" t="s">
        <v>535</v>
      </c>
      <c r="G267" s="407" t="s">
        <v>535</v>
      </c>
      <c r="H267" s="408">
        <f t="shared" si="11"/>
        <v>0</v>
      </c>
    </row>
    <row r="268" spans="1:8" ht="15" customHeight="1">
      <c r="A268" s="409" t="s">
        <v>537</v>
      </c>
      <c r="B268" s="127" t="s">
        <v>542</v>
      </c>
      <c r="C268" s="137">
        <v>0</v>
      </c>
      <c r="D268" s="137">
        <v>0</v>
      </c>
      <c r="E268" s="407" t="s">
        <v>535</v>
      </c>
      <c r="F268" s="407" t="s">
        <v>535</v>
      </c>
      <c r="G268" s="407" t="s">
        <v>535</v>
      </c>
      <c r="H268" s="408">
        <f t="shared" si="11"/>
        <v>0</v>
      </c>
    </row>
    <row r="269" spans="1:8" ht="15" customHeight="1">
      <c r="A269" s="132"/>
      <c r="B269" s="127" t="s">
        <v>543</v>
      </c>
      <c r="C269" s="137">
        <v>0</v>
      </c>
      <c r="D269" s="137">
        <v>0</v>
      </c>
      <c r="E269" s="407" t="s">
        <v>535</v>
      </c>
      <c r="F269" s="407" t="s">
        <v>535</v>
      </c>
      <c r="G269" s="407" t="s">
        <v>535</v>
      </c>
      <c r="H269" s="408">
        <f t="shared" si="11"/>
        <v>0</v>
      </c>
    </row>
    <row r="270" spans="1:8" ht="15" customHeight="1">
      <c r="A270" s="410"/>
      <c r="B270" s="411" t="s">
        <v>544</v>
      </c>
      <c r="C270" s="412">
        <f>C266+C267-C268-C269</f>
        <v>0</v>
      </c>
      <c r="D270" s="412">
        <f>D266+D267-D268-D269</f>
        <v>0</v>
      </c>
      <c r="E270" s="413" t="s">
        <v>535</v>
      </c>
      <c r="F270" s="413" t="s">
        <v>535</v>
      </c>
      <c r="G270" s="413" t="s">
        <v>535</v>
      </c>
      <c r="H270" s="414">
        <f t="shared" si="11"/>
        <v>0</v>
      </c>
    </row>
    <row r="271" spans="1:8" ht="15" customHeight="1">
      <c r="A271" s="132"/>
      <c r="B271" s="127" t="s">
        <v>540</v>
      </c>
      <c r="C271" s="135">
        <f>C270</f>
        <v>0</v>
      </c>
      <c r="D271" s="135">
        <f>D270</f>
        <v>0</v>
      </c>
      <c r="E271" s="137">
        <v>0</v>
      </c>
      <c r="F271" s="407" t="s">
        <v>535</v>
      </c>
      <c r="G271" s="407" t="s">
        <v>535</v>
      </c>
      <c r="H271" s="408">
        <f>SUM(C271:G271)</f>
        <v>0</v>
      </c>
    </row>
    <row r="272" spans="1:8" ht="15" customHeight="1">
      <c r="A272" s="406" t="s">
        <v>197</v>
      </c>
      <c r="B272" s="127" t="s">
        <v>541</v>
      </c>
      <c r="C272" s="137">
        <v>0</v>
      </c>
      <c r="D272" s="137">
        <v>0</v>
      </c>
      <c r="E272" s="137">
        <v>0</v>
      </c>
      <c r="F272" s="416" t="s">
        <v>535</v>
      </c>
      <c r="G272" s="407" t="s">
        <v>535</v>
      </c>
      <c r="H272" s="408">
        <f t="shared" ref="H272:H285" si="12">SUM(C272:G272)</f>
        <v>0</v>
      </c>
    </row>
    <row r="273" spans="1:8" ht="15" customHeight="1">
      <c r="A273" s="409" t="s">
        <v>537</v>
      </c>
      <c r="B273" s="127" t="s">
        <v>542</v>
      </c>
      <c r="C273" s="137">
        <v>0</v>
      </c>
      <c r="D273" s="137">
        <v>0</v>
      </c>
      <c r="E273" s="137">
        <v>0</v>
      </c>
      <c r="F273" s="416" t="s">
        <v>535</v>
      </c>
      <c r="G273" s="407" t="s">
        <v>535</v>
      </c>
      <c r="H273" s="408">
        <f t="shared" si="12"/>
        <v>0</v>
      </c>
    </row>
    <row r="274" spans="1:8" ht="15" customHeight="1">
      <c r="A274" s="132"/>
      <c r="B274" s="127" t="s">
        <v>543</v>
      </c>
      <c r="C274" s="137">
        <v>0</v>
      </c>
      <c r="D274" s="137">
        <v>0</v>
      </c>
      <c r="E274" s="137">
        <v>0</v>
      </c>
      <c r="F274" s="416" t="s">
        <v>535</v>
      </c>
      <c r="G274" s="407" t="s">
        <v>535</v>
      </c>
      <c r="H274" s="408">
        <f t="shared" si="12"/>
        <v>0</v>
      </c>
    </row>
    <row r="275" spans="1:8" ht="15" customHeight="1">
      <c r="A275" s="410"/>
      <c r="B275" s="411" t="s">
        <v>544</v>
      </c>
      <c r="C275" s="412">
        <f>C271+C272-C273-C274</f>
        <v>0</v>
      </c>
      <c r="D275" s="412">
        <f>D271+D272-D273-D274</f>
        <v>0</v>
      </c>
      <c r="E275" s="412">
        <f>E271+E272-E273-E274</f>
        <v>0</v>
      </c>
      <c r="F275" s="417" t="s">
        <v>535</v>
      </c>
      <c r="G275" s="413" t="s">
        <v>535</v>
      </c>
      <c r="H275" s="414">
        <f t="shared" si="12"/>
        <v>0</v>
      </c>
    </row>
    <row r="276" spans="1:8" ht="15" customHeight="1">
      <c r="A276" s="132"/>
      <c r="B276" s="127" t="s">
        <v>540</v>
      </c>
      <c r="C276" s="135">
        <f>C275</f>
        <v>0</v>
      </c>
      <c r="D276" s="135">
        <f>D275</f>
        <v>0</v>
      </c>
      <c r="E276" s="135">
        <f>E275</f>
        <v>0</v>
      </c>
      <c r="F276" s="418">
        <v>0</v>
      </c>
      <c r="G276" s="407" t="s">
        <v>535</v>
      </c>
      <c r="H276" s="408">
        <f t="shared" si="12"/>
        <v>0</v>
      </c>
    </row>
    <row r="277" spans="1:8" ht="15" customHeight="1">
      <c r="A277" s="406" t="s">
        <v>197</v>
      </c>
      <c r="B277" s="127" t="s">
        <v>541</v>
      </c>
      <c r="C277" s="137">
        <v>0</v>
      </c>
      <c r="D277" s="137">
        <v>0</v>
      </c>
      <c r="E277" s="137">
        <v>0</v>
      </c>
      <c r="F277" s="137">
        <v>0</v>
      </c>
      <c r="G277" s="407" t="s">
        <v>535</v>
      </c>
      <c r="H277" s="408">
        <f t="shared" si="12"/>
        <v>0</v>
      </c>
    </row>
    <row r="278" spans="1:8" ht="15" customHeight="1">
      <c r="A278" s="409" t="s">
        <v>537</v>
      </c>
      <c r="B278" s="127" t="s">
        <v>542</v>
      </c>
      <c r="C278" s="137">
        <v>0</v>
      </c>
      <c r="D278" s="137">
        <v>0</v>
      </c>
      <c r="E278" s="137">
        <v>0</v>
      </c>
      <c r="F278" s="137">
        <v>0</v>
      </c>
      <c r="G278" s="407" t="s">
        <v>535</v>
      </c>
      <c r="H278" s="408">
        <f t="shared" si="12"/>
        <v>0</v>
      </c>
    </row>
    <row r="279" spans="1:8" ht="15" customHeight="1">
      <c r="A279" s="132"/>
      <c r="B279" s="127" t="s">
        <v>543</v>
      </c>
      <c r="C279" s="137">
        <v>0</v>
      </c>
      <c r="D279" s="137">
        <v>0</v>
      </c>
      <c r="E279" s="137">
        <v>0</v>
      </c>
      <c r="F279" s="137">
        <v>0</v>
      </c>
      <c r="G279" s="407" t="s">
        <v>535</v>
      </c>
      <c r="H279" s="408">
        <f t="shared" si="12"/>
        <v>0</v>
      </c>
    </row>
    <row r="280" spans="1:8" ht="15" customHeight="1">
      <c r="A280" s="410"/>
      <c r="B280" s="411" t="s">
        <v>544</v>
      </c>
      <c r="C280" s="412">
        <f>C276+C277-C278-C279</f>
        <v>0</v>
      </c>
      <c r="D280" s="412">
        <f>D276+D277-D278-D279</f>
        <v>0</v>
      </c>
      <c r="E280" s="412">
        <f>E276+E277-E278-E279</f>
        <v>0</v>
      </c>
      <c r="F280" s="412">
        <f>F276+F277-F278-F279</f>
        <v>0</v>
      </c>
      <c r="G280" s="413" t="s">
        <v>535</v>
      </c>
      <c r="H280" s="414">
        <f t="shared" si="12"/>
        <v>0</v>
      </c>
    </row>
    <row r="281" spans="1:8" ht="15" customHeight="1">
      <c r="A281" s="132"/>
      <c r="B281" s="127" t="s">
        <v>540</v>
      </c>
      <c r="C281" s="135">
        <f>C280</f>
        <v>0</v>
      </c>
      <c r="D281" s="135">
        <f>D280</f>
        <v>0</v>
      </c>
      <c r="E281" s="135">
        <f>E280</f>
        <v>0</v>
      </c>
      <c r="F281" s="135">
        <f>F280</f>
        <v>0</v>
      </c>
      <c r="G281" s="137">
        <v>0</v>
      </c>
      <c r="H281" s="408">
        <f t="shared" si="12"/>
        <v>0</v>
      </c>
    </row>
    <row r="282" spans="1:8" ht="15" customHeight="1">
      <c r="A282" s="406" t="s">
        <v>197</v>
      </c>
      <c r="B282" s="127" t="s">
        <v>541</v>
      </c>
      <c r="C282" s="137">
        <v>0</v>
      </c>
      <c r="D282" s="137">
        <v>0</v>
      </c>
      <c r="E282" s="137">
        <v>0</v>
      </c>
      <c r="F282" s="137">
        <v>0</v>
      </c>
      <c r="G282" s="137">
        <v>0</v>
      </c>
      <c r="H282" s="408">
        <f t="shared" si="12"/>
        <v>0</v>
      </c>
    </row>
    <row r="283" spans="1:8" ht="15" customHeight="1">
      <c r="A283" s="409" t="s">
        <v>537</v>
      </c>
      <c r="B283" s="127" t="s">
        <v>542</v>
      </c>
      <c r="C283" s="137">
        <v>0</v>
      </c>
      <c r="D283" s="137">
        <v>0</v>
      </c>
      <c r="E283" s="137">
        <v>0</v>
      </c>
      <c r="F283" s="137">
        <v>0</v>
      </c>
      <c r="G283" s="137">
        <v>0</v>
      </c>
      <c r="H283" s="408">
        <f t="shared" si="12"/>
        <v>0</v>
      </c>
    </row>
    <row r="284" spans="1:8" ht="15" customHeight="1">
      <c r="A284" s="132"/>
      <c r="B284" s="127" t="s">
        <v>543</v>
      </c>
      <c r="C284" s="137">
        <v>0</v>
      </c>
      <c r="D284" s="137">
        <v>0</v>
      </c>
      <c r="E284" s="137">
        <v>0</v>
      </c>
      <c r="F284" s="137">
        <v>0</v>
      </c>
      <c r="G284" s="137">
        <v>0</v>
      </c>
      <c r="H284" s="408">
        <f t="shared" si="12"/>
        <v>0</v>
      </c>
    </row>
    <row r="285" spans="1:8" ht="15" customHeight="1" thickBot="1">
      <c r="A285" s="419"/>
      <c r="B285" s="128" t="s">
        <v>544</v>
      </c>
      <c r="C285" s="420">
        <f>C281+C282-C283-C284</f>
        <v>0</v>
      </c>
      <c r="D285" s="420">
        <f>D281+D282-D283-D284</f>
        <v>0</v>
      </c>
      <c r="E285" s="420">
        <f>E281+E282-E283-E284</f>
        <v>0</v>
      </c>
      <c r="F285" s="420">
        <f>F281+F282-F283-F284</f>
        <v>0</v>
      </c>
      <c r="G285" s="420">
        <f>G281+G282-G283-G284</f>
        <v>0</v>
      </c>
      <c r="H285" s="421">
        <f t="shared" si="12"/>
        <v>0</v>
      </c>
    </row>
    <row r="286" spans="1:8" ht="15" thickTop="1"/>
    <row r="296" spans="1:8">
      <c r="A296" s="145" t="s">
        <v>241</v>
      </c>
      <c r="B296" s="695" t="s">
        <v>524</v>
      </c>
      <c r="C296" s="695"/>
      <c r="D296" s="695"/>
      <c r="E296" s="695"/>
      <c r="F296" s="695"/>
      <c r="G296" s="695"/>
      <c r="H296" s="695"/>
    </row>
    <row r="297" spans="1:8">
      <c r="A297" s="145" t="s">
        <v>243</v>
      </c>
      <c r="B297" s="397" t="s">
        <v>525</v>
      </c>
      <c r="D297" s="145" t="s">
        <v>128</v>
      </c>
      <c r="E297" s="397" t="s">
        <v>526</v>
      </c>
    </row>
    <row r="298" spans="1:8">
      <c r="A298" s="146" t="s">
        <v>527</v>
      </c>
    </row>
    <row r="299" spans="1:8">
      <c r="A299" s="398" t="s">
        <v>528</v>
      </c>
      <c r="B299" s="317" t="s">
        <v>433</v>
      </c>
    </row>
    <row r="300" spans="1:8" ht="15" thickBot="1">
      <c r="A300" s="146"/>
    </row>
    <row r="301" spans="1:8" ht="12" customHeight="1" thickTop="1">
      <c r="A301" s="696" t="s">
        <v>530</v>
      </c>
      <c r="B301" s="699" t="s">
        <v>531</v>
      </c>
      <c r="C301" s="684"/>
      <c r="D301" s="684"/>
      <c r="E301" s="684"/>
      <c r="F301" s="684"/>
      <c r="G301" s="684"/>
      <c r="H301" s="685"/>
    </row>
    <row r="302" spans="1:8" ht="12.6" customHeight="1">
      <c r="A302" s="697"/>
      <c r="B302" s="700" t="s">
        <v>45</v>
      </c>
      <c r="C302" s="399" t="s">
        <v>197</v>
      </c>
      <c r="D302" s="399" t="s">
        <v>197</v>
      </c>
      <c r="E302" s="399" t="s">
        <v>197</v>
      </c>
      <c r="F302" s="399" t="s">
        <v>197</v>
      </c>
      <c r="G302" s="399" t="s">
        <v>197</v>
      </c>
      <c r="H302" s="702" t="s">
        <v>532</v>
      </c>
    </row>
    <row r="303" spans="1:8" ht="15" customHeight="1" thickBot="1">
      <c r="A303" s="698"/>
      <c r="B303" s="701"/>
      <c r="C303" s="400" t="s">
        <v>533</v>
      </c>
      <c r="D303" s="400" t="s">
        <v>533</v>
      </c>
      <c r="E303" s="400" t="s">
        <v>533</v>
      </c>
      <c r="F303" s="400" t="s">
        <v>533</v>
      </c>
      <c r="G303" s="400" t="s">
        <v>533</v>
      </c>
      <c r="H303" s="703"/>
    </row>
    <row r="304" spans="1:8" ht="15" customHeight="1">
      <c r="A304" s="401"/>
      <c r="B304" s="402" t="s">
        <v>534</v>
      </c>
      <c r="C304" s="403">
        <v>0</v>
      </c>
      <c r="D304" s="404" t="s">
        <v>535</v>
      </c>
      <c r="E304" s="404" t="s">
        <v>535</v>
      </c>
      <c r="F304" s="404" t="s">
        <v>535</v>
      </c>
      <c r="G304" s="404" t="s">
        <v>535</v>
      </c>
      <c r="H304" s="405">
        <f t="shared" ref="H304:H312" si="13">SUM(C304:G304)</f>
        <v>0</v>
      </c>
    </row>
    <row r="305" spans="1:8" ht="15" customHeight="1">
      <c r="A305" s="406" t="s">
        <v>197</v>
      </c>
      <c r="B305" s="127" t="s">
        <v>536</v>
      </c>
      <c r="C305" s="137">
        <v>0</v>
      </c>
      <c r="D305" s="407" t="s">
        <v>535</v>
      </c>
      <c r="E305" s="407" t="s">
        <v>535</v>
      </c>
      <c r="F305" s="407" t="s">
        <v>535</v>
      </c>
      <c r="G305" s="407" t="s">
        <v>535</v>
      </c>
      <c r="H305" s="408">
        <f t="shared" si="13"/>
        <v>0</v>
      </c>
    </row>
    <row r="306" spans="1:8" ht="15" customHeight="1">
      <c r="A306" s="409" t="s">
        <v>537</v>
      </c>
      <c r="B306" s="127" t="s">
        <v>538</v>
      </c>
      <c r="C306" s="137">
        <v>0</v>
      </c>
      <c r="D306" s="407" t="s">
        <v>535</v>
      </c>
      <c r="E306" s="407" t="s">
        <v>535</v>
      </c>
      <c r="F306" s="407" t="s">
        <v>535</v>
      </c>
      <c r="G306" s="407" t="s">
        <v>535</v>
      </c>
      <c r="H306" s="408">
        <f t="shared" si="13"/>
        <v>0</v>
      </c>
    </row>
    <row r="307" spans="1:8" ht="15" customHeight="1">
      <c r="A307" s="410"/>
      <c r="B307" s="411" t="s">
        <v>539</v>
      </c>
      <c r="C307" s="412">
        <f>C304-C305-C306</f>
        <v>0</v>
      </c>
      <c r="D307" s="413" t="s">
        <v>535</v>
      </c>
      <c r="E307" s="413" t="s">
        <v>535</v>
      </c>
      <c r="F307" s="413" t="s">
        <v>535</v>
      </c>
      <c r="G307" s="413" t="s">
        <v>535</v>
      </c>
      <c r="H307" s="414">
        <f t="shared" si="13"/>
        <v>0</v>
      </c>
    </row>
    <row r="308" spans="1:8" ht="15" customHeight="1">
      <c r="A308" s="415"/>
      <c r="B308" s="127" t="s">
        <v>540</v>
      </c>
      <c r="C308" s="135">
        <f>C307</f>
        <v>0</v>
      </c>
      <c r="D308" s="137">
        <v>0</v>
      </c>
      <c r="E308" s="407" t="s">
        <v>535</v>
      </c>
      <c r="F308" s="407" t="s">
        <v>535</v>
      </c>
      <c r="G308" s="407" t="s">
        <v>535</v>
      </c>
      <c r="H308" s="408">
        <f t="shared" si="13"/>
        <v>0</v>
      </c>
    </row>
    <row r="309" spans="1:8" ht="15" customHeight="1">
      <c r="A309" s="406" t="s">
        <v>197</v>
      </c>
      <c r="B309" s="127" t="s">
        <v>541</v>
      </c>
      <c r="C309" s="137">
        <v>0</v>
      </c>
      <c r="D309" s="137">
        <v>0</v>
      </c>
      <c r="E309" s="407" t="s">
        <v>535</v>
      </c>
      <c r="F309" s="407" t="s">
        <v>535</v>
      </c>
      <c r="G309" s="407" t="s">
        <v>535</v>
      </c>
      <c r="H309" s="408">
        <f t="shared" si="13"/>
        <v>0</v>
      </c>
    </row>
    <row r="310" spans="1:8" ht="15" customHeight="1">
      <c r="A310" s="409" t="s">
        <v>537</v>
      </c>
      <c r="B310" s="127" t="s">
        <v>542</v>
      </c>
      <c r="C310" s="137">
        <v>0</v>
      </c>
      <c r="D310" s="137">
        <v>0</v>
      </c>
      <c r="E310" s="407" t="s">
        <v>535</v>
      </c>
      <c r="F310" s="407" t="s">
        <v>535</v>
      </c>
      <c r="G310" s="407" t="s">
        <v>535</v>
      </c>
      <c r="H310" s="408">
        <f t="shared" si="13"/>
        <v>0</v>
      </c>
    </row>
    <row r="311" spans="1:8" ht="15" customHeight="1">
      <c r="A311" s="132"/>
      <c r="B311" s="127" t="s">
        <v>543</v>
      </c>
      <c r="C311" s="137">
        <v>0</v>
      </c>
      <c r="D311" s="137">
        <v>0</v>
      </c>
      <c r="E311" s="407" t="s">
        <v>535</v>
      </c>
      <c r="F311" s="407" t="s">
        <v>535</v>
      </c>
      <c r="G311" s="407" t="s">
        <v>535</v>
      </c>
      <c r="H311" s="408">
        <f t="shared" si="13"/>
        <v>0</v>
      </c>
    </row>
    <row r="312" spans="1:8" ht="15" customHeight="1">
      <c r="A312" s="410"/>
      <c r="B312" s="411" t="s">
        <v>544</v>
      </c>
      <c r="C312" s="412">
        <f>C308+C309-C310-C311</f>
        <v>0</v>
      </c>
      <c r="D312" s="412">
        <f>D308+D309-D310-D311</f>
        <v>0</v>
      </c>
      <c r="E312" s="413" t="s">
        <v>535</v>
      </c>
      <c r="F312" s="413" t="s">
        <v>535</v>
      </c>
      <c r="G312" s="413" t="s">
        <v>535</v>
      </c>
      <c r="H312" s="414">
        <f t="shared" si="13"/>
        <v>0</v>
      </c>
    </row>
    <row r="313" spans="1:8" ht="15" customHeight="1">
      <c r="A313" s="132"/>
      <c r="B313" s="127" t="s">
        <v>540</v>
      </c>
      <c r="C313" s="135">
        <f>C312</f>
        <v>0</v>
      </c>
      <c r="D313" s="135">
        <f>D312</f>
        <v>0</v>
      </c>
      <c r="E313" s="137">
        <v>0</v>
      </c>
      <c r="F313" s="407" t="s">
        <v>535</v>
      </c>
      <c r="G313" s="407" t="s">
        <v>535</v>
      </c>
      <c r="H313" s="408">
        <f>SUM(C313:G313)</f>
        <v>0</v>
      </c>
    </row>
    <row r="314" spans="1:8" ht="15" customHeight="1">
      <c r="A314" s="406" t="s">
        <v>197</v>
      </c>
      <c r="B314" s="127" t="s">
        <v>541</v>
      </c>
      <c r="C314" s="137">
        <v>0</v>
      </c>
      <c r="D314" s="137">
        <v>0</v>
      </c>
      <c r="E314" s="137">
        <v>0</v>
      </c>
      <c r="F314" s="416" t="s">
        <v>535</v>
      </c>
      <c r="G314" s="407" t="s">
        <v>535</v>
      </c>
      <c r="H314" s="408">
        <f t="shared" ref="H314:H327" si="14">SUM(C314:G314)</f>
        <v>0</v>
      </c>
    </row>
    <row r="315" spans="1:8" ht="15" customHeight="1">
      <c r="A315" s="409" t="s">
        <v>537</v>
      </c>
      <c r="B315" s="127" t="s">
        <v>542</v>
      </c>
      <c r="C315" s="137">
        <v>0</v>
      </c>
      <c r="D315" s="137">
        <v>0</v>
      </c>
      <c r="E315" s="137">
        <v>0</v>
      </c>
      <c r="F315" s="416" t="s">
        <v>535</v>
      </c>
      <c r="G315" s="407" t="s">
        <v>535</v>
      </c>
      <c r="H315" s="408">
        <f t="shared" si="14"/>
        <v>0</v>
      </c>
    </row>
    <row r="316" spans="1:8" ht="15" customHeight="1">
      <c r="A316" s="132"/>
      <c r="B316" s="127" t="s">
        <v>543</v>
      </c>
      <c r="C316" s="137">
        <v>0</v>
      </c>
      <c r="D316" s="137">
        <v>0</v>
      </c>
      <c r="E316" s="137">
        <v>0</v>
      </c>
      <c r="F316" s="416" t="s">
        <v>535</v>
      </c>
      <c r="G316" s="407" t="s">
        <v>535</v>
      </c>
      <c r="H316" s="408">
        <f t="shared" si="14"/>
        <v>0</v>
      </c>
    </row>
    <row r="317" spans="1:8" ht="15" customHeight="1">
      <c r="A317" s="410"/>
      <c r="B317" s="411" t="s">
        <v>544</v>
      </c>
      <c r="C317" s="412">
        <f>C313+C314-C315-C316</f>
        <v>0</v>
      </c>
      <c r="D317" s="412">
        <f>D313+D314-D315-D316</f>
        <v>0</v>
      </c>
      <c r="E317" s="412">
        <f>E313+E314-E315-E316</f>
        <v>0</v>
      </c>
      <c r="F317" s="417" t="s">
        <v>535</v>
      </c>
      <c r="G317" s="413" t="s">
        <v>535</v>
      </c>
      <c r="H317" s="414">
        <f t="shared" si="14"/>
        <v>0</v>
      </c>
    </row>
    <row r="318" spans="1:8" ht="15" customHeight="1">
      <c r="A318" s="132"/>
      <c r="B318" s="127" t="s">
        <v>540</v>
      </c>
      <c r="C318" s="135">
        <f>C317</f>
        <v>0</v>
      </c>
      <c r="D318" s="135">
        <f>D317</f>
        <v>0</v>
      </c>
      <c r="E318" s="135">
        <f>E317</f>
        <v>0</v>
      </c>
      <c r="F318" s="418">
        <v>0</v>
      </c>
      <c r="G318" s="407" t="s">
        <v>535</v>
      </c>
      <c r="H318" s="408">
        <f t="shared" si="14"/>
        <v>0</v>
      </c>
    </row>
    <row r="319" spans="1:8" ht="15" customHeight="1">
      <c r="A319" s="406" t="s">
        <v>197</v>
      </c>
      <c r="B319" s="127" t="s">
        <v>541</v>
      </c>
      <c r="C319" s="137">
        <v>0</v>
      </c>
      <c r="D319" s="137">
        <v>0</v>
      </c>
      <c r="E319" s="137">
        <v>0</v>
      </c>
      <c r="F319" s="137">
        <v>0</v>
      </c>
      <c r="G319" s="407" t="s">
        <v>535</v>
      </c>
      <c r="H319" s="408">
        <f t="shared" si="14"/>
        <v>0</v>
      </c>
    </row>
    <row r="320" spans="1:8" ht="15" customHeight="1">
      <c r="A320" s="409" t="s">
        <v>537</v>
      </c>
      <c r="B320" s="127" t="s">
        <v>542</v>
      </c>
      <c r="C320" s="137">
        <v>0</v>
      </c>
      <c r="D320" s="137">
        <v>0</v>
      </c>
      <c r="E320" s="137">
        <v>0</v>
      </c>
      <c r="F320" s="137">
        <v>0</v>
      </c>
      <c r="G320" s="407" t="s">
        <v>535</v>
      </c>
      <c r="H320" s="408">
        <f t="shared" si="14"/>
        <v>0</v>
      </c>
    </row>
    <row r="321" spans="1:8" ht="15" customHeight="1">
      <c r="A321" s="132"/>
      <c r="B321" s="127" t="s">
        <v>543</v>
      </c>
      <c r="C321" s="137">
        <v>0</v>
      </c>
      <c r="D321" s="137">
        <v>0</v>
      </c>
      <c r="E321" s="137">
        <v>0</v>
      </c>
      <c r="F321" s="137">
        <v>0</v>
      </c>
      <c r="G321" s="407" t="s">
        <v>535</v>
      </c>
      <c r="H321" s="408">
        <f t="shared" si="14"/>
        <v>0</v>
      </c>
    </row>
    <row r="322" spans="1:8" ht="15" customHeight="1">
      <c r="A322" s="410"/>
      <c r="B322" s="411" t="s">
        <v>544</v>
      </c>
      <c r="C322" s="412">
        <f>C318+C319-C320-C321</f>
        <v>0</v>
      </c>
      <c r="D322" s="412">
        <f>D318+D319-D320-D321</f>
        <v>0</v>
      </c>
      <c r="E322" s="412">
        <f>E318+E319-E320-E321</f>
        <v>0</v>
      </c>
      <c r="F322" s="412">
        <f>F318+F319-F320-F321</f>
        <v>0</v>
      </c>
      <c r="G322" s="413" t="s">
        <v>535</v>
      </c>
      <c r="H322" s="414">
        <f t="shared" si="14"/>
        <v>0</v>
      </c>
    </row>
    <row r="323" spans="1:8" ht="15" customHeight="1">
      <c r="A323" s="132"/>
      <c r="B323" s="127" t="s">
        <v>540</v>
      </c>
      <c r="C323" s="135">
        <f>C322</f>
        <v>0</v>
      </c>
      <c r="D323" s="135">
        <f>D322</f>
        <v>0</v>
      </c>
      <c r="E323" s="135">
        <f>E322</f>
        <v>0</v>
      </c>
      <c r="F323" s="135">
        <f>F322</f>
        <v>0</v>
      </c>
      <c r="G323" s="137">
        <v>0</v>
      </c>
      <c r="H323" s="408">
        <f t="shared" si="14"/>
        <v>0</v>
      </c>
    </row>
    <row r="324" spans="1:8" ht="15" customHeight="1">
      <c r="A324" s="406" t="s">
        <v>197</v>
      </c>
      <c r="B324" s="127" t="s">
        <v>541</v>
      </c>
      <c r="C324" s="137">
        <v>0</v>
      </c>
      <c r="D324" s="137">
        <v>0</v>
      </c>
      <c r="E324" s="137">
        <v>0</v>
      </c>
      <c r="F324" s="137">
        <v>0</v>
      </c>
      <c r="G324" s="137">
        <v>0</v>
      </c>
      <c r="H324" s="408">
        <f t="shared" si="14"/>
        <v>0</v>
      </c>
    </row>
    <row r="325" spans="1:8" ht="15" customHeight="1">
      <c r="A325" s="409" t="s">
        <v>537</v>
      </c>
      <c r="B325" s="127" t="s">
        <v>542</v>
      </c>
      <c r="C325" s="137">
        <v>0</v>
      </c>
      <c r="D325" s="137">
        <v>0</v>
      </c>
      <c r="E325" s="137">
        <v>0</v>
      </c>
      <c r="F325" s="137">
        <v>0</v>
      </c>
      <c r="G325" s="137">
        <v>0</v>
      </c>
      <c r="H325" s="408">
        <f t="shared" si="14"/>
        <v>0</v>
      </c>
    </row>
    <row r="326" spans="1:8" ht="15" customHeight="1">
      <c r="A326" s="132"/>
      <c r="B326" s="127" t="s">
        <v>543</v>
      </c>
      <c r="C326" s="137">
        <v>0</v>
      </c>
      <c r="D326" s="137">
        <v>0</v>
      </c>
      <c r="E326" s="137">
        <v>0</v>
      </c>
      <c r="F326" s="137">
        <v>0</v>
      </c>
      <c r="G326" s="137">
        <v>0</v>
      </c>
      <c r="H326" s="408">
        <f t="shared" si="14"/>
        <v>0</v>
      </c>
    </row>
    <row r="327" spans="1:8" ht="15" customHeight="1" thickBot="1">
      <c r="A327" s="419"/>
      <c r="B327" s="128" t="s">
        <v>544</v>
      </c>
      <c r="C327" s="420">
        <f>C323+C324-C325-C326</f>
        <v>0</v>
      </c>
      <c r="D327" s="420">
        <f>D323+D324-D325-D326</f>
        <v>0</v>
      </c>
      <c r="E327" s="420">
        <f>E323+E324-E325-E326</f>
        <v>0</v>
      </c>
      <c r="F327" s="420">
        <f>F323+F324-F325-F326</f>
        <v>0</v>
      </c>
      <c r="G327" s="420">
        <f>G323+G324-G325-G326</f>
        <v>0</v>
      </c>
      <c r="H327" s="421">
        <f t="shared" si="14"/>
        <v>0</v>
      </c>
    </row>
    <row r="328" spans="1:8" ht="15" thickTop="1"/>
    <row r="338" spans="1:8">
      <c r="A338" s="145" t="s">
        <v>241</v>
      </c>
      <c r="B338" s="695" t="s">
        <v>524</v>
      </c>
      <c r="C338" s="695"/>
      <c r="D338" s="695"/>
      <c r="E338" s="695"/>
      <c r="F338" s="695"/>
      <c r="G338" s="695"/>
      <c r="H338" s="695"/>
    </row>
    <row r="339" spans="1:8">
      <c r="A339" s="145" t="s">
        <v>243</v>
      </c>
      <c r="B339" s="397" t="s">
        <v>525</v>
      </c>
      <c r="D339" s="145" t="s">
        <v>128</v>
      </c>
      <c r="E339" s="397" t="s">
        <v>526</v>
      </c>
    </row>
    <row r="340" spans="1:8">
      <c r="A340" s="146" t="s">
        <v>527</v>
      </c>
    </row>
    <row r="341" spans="1:8">
      <c r="A341" s="398" t="s">
        <v>528</v>
      </c>
      <c r="B341" s="317" t="s">
        <v>434</v>
      </c>
    </row>
    <row r="342" spans="1:8" ht="15" thickBot="1">
      <c r="A342" s="146"/>
    </row>
    <row r="343" spans="1:8" ht="12" customHeight="1" thickTop="1">
      <c r="A343" s="696" t="s">
        <v>530</v>
      </c>
      <c r="B343" s="699" t="s">
        <v>531</v>
      </c>
      <c r="C343" s="684"/>
      <c r="D343" s="684"/>
      <c r="E343" s="684"/>
      <c r="F343" s="684"/>
      <c r="G343" s="684"/>
      <c r="H343" s="685"/>
    </row>
    <row r="344" spans="1:8" ht="12.6" customHeight="1">
      <c r="A344" s="697"/>
      <c r="B344" s="700" t="s">
        <v>45</v>
      </c>
      <c r="C344" s="399" t="s">
        <v>197</v>
      </c>
      <c r="D344" s="399" t="s">
        <v>197</v>
      </c>
      <c r="E344" s="399" t="s">
        <v>197</v>
      </c>
      <c r="F344" s="399" t="s">
        <v>197</v>
      </c>
      <c r="G344" s="399" t="s">
        <v>197</v>
      </c>
      <c r="H344" s="702" t="s">
        <v>532</v>
      </c>
    </row>
    <row r="345" spans="1:8" ht="15" customHeight="1" thickBot="1">
      <c r="A345" s="698"/>
      <c r="B345" s="701"/>
      <c r="C345" s="400" t="s">
        <v>533</v>
      </c>
      <c r="D345" s="400" t="s">
        <v>533</v>
      </c>
      <c r="E345" s="400" t="s">
        <v>533</v>
      </c>
      <c r="F345" s="400" t="s">
        <v>533</v>
      </c>
      <c r="G345" s="400" t="s">
        <v>533</v>
      </c>
      <c r="H345" s="703"/>
    </row>
    <row r="346" spans="1:8" ht="15" customHeight="1">
      <c r="A346" s="401"/>
      <c r="B346" s="402" t="s">
        <v>534</v>
      </c>
      <c r="C346" s="403">
        <v>0</v>
      </c>
      <c r="D346" s="404" t="s">
        <v>535</v>
      </c>
      <c r="E346" s="404" t="s">
        <v>535</v>
      </c>
      <c r="F346" s="404" t="s">
        <v>535</v>
      </c>
      <c r="G346" s="404" t="s">
        <v>535</v>
      </c>
      <c r="H346" s="405">
        <f t="shared" ref="H346:H354" si="15">SUM(C346:G346)</f>
        <v>0</v>
      </c>
    </row>
    <row r="347" spans="1:8" ht="15" customHeight="1">
      <c r="A347" s="406" t="s">
        <v>197</v>
      </c>
      <c r="B347" s="127" t="s">
        <v>536</v>
      </c>
      <c r="C347" s="137">
        <v>0</v>
      </c>
      <c r="D347" s="407" t="s">
        <v>535</v>
      </c>
      <c r="E347" s="407" t="s">
        <v>535</v>
      </c>
      <c r="F347" s="407" t="s">
        <v>535</v>
      </c>
      <c r="G347" s="407" t="s">
        <v>535</v>
      </c>
      <c r="H347" s="408">
        <f t="shared" si="15"/>
        <v>0</v>
      </c>
    </row>
    <row r="348" spans="1:8" ht="15" customHeight="1">
      <c r="A348" s="409" t="s">
        <v>537</v>
      </c>
      <c r="B348" s="127" t="s">
        <v>538</v>
      </c>
      <c r="C348" s="137">
        <v>0</v>
      </c>
      <c r="D348" s="407" t="s">
        <v>535</v>
      </c>
      <c r="E348" s="407" t="s">
        <v>535</v>
      </c>
      <c r="F348" s="407" t="s">
        <v>535</v>
      </c>
      <c r="G348" s="407" t="s">
        <v>535</v>
      </c>
      <c r="H348" s="408">
        <f t="shared" si="15"/>
        <v>0</v>
      </c>
    </row>
    <row r="349" spans="1:8" ht="15" customHeight="1">
      <c r="A349" s="410"/>
      <c r="B349" s="411" t="s">
        <v>539</v>
      </c>
      <c r="C349" s="412">
        <f>C346-C347-C348</f>
        <v>0</v>
      </c>
      <c r="D349" s="413" t="s">
        <v>535</v>
      </c>
      <c r="E349" s="413" t="s">
        <v>535</v>
      </c>
      <c r="F349" s="413" t="s">
        <v>535</v>
      </c>
      <c r="G349" s="413" t="s">
        <v>535</v>
      </c>
      <c r="H349" s="414">
        <f t="shared" si="15"/>
        <v>0</v>
      </c>
    </row>
    <row r="350" spans="1:8" ht="15" customHeight="1">
      <c r="A350" s="415"/>
      <c r="B350" s="127" t="s">
        <v>540</v>
      </c>
      <c r="C350" s="135">
        <f>C349</f>
        <v>0</v>
      </c>
      <c r="D350" s="137">
        <v>0</v>
      </c>
      <c r="E350" s="407" t="s">
        <v>535</v>
      </c>
      <c r="F350" s="407" t="s">
        <v>535</v>
      </c>
      <c r="G350" s="407" t="s">
        <v>535</v>
      </c>
      <c r="H350" s="408">
        <f t="shared" si="15"/>
        <v>0</v>
      </c>
    </row>
    <row r="351" spans="1:8" ht="15" customHeight="1">
      <c r="A351" s="406" t="s">
        <v>197</v>
      </c>
      <c r="B351" s="127" t="s">
        <v>541</v>
      </c>
      <c r="C351" s="137">
        <v>0</v>
      </c>
      <c r="D351" s="137">
        <v>0</v>
      </c>
      <c r="E351" s="407" t="s">
        <v>535</v>
      </c>
      <c r="F351" s="407" t="s">
        <v>535</v>
      </c>
      <c r="G351" s="407" t="s">
        <v>535</v>
      </c>
      <c r="H351" s="408">
        <f t="shared" si="15"/>
        <v>0</v>
      </c>
    </row>
    <row r="352" spans="1:8" ht="15" customHeight="1">
      <c r="A352" s="409" t="s">
        <v>537</v>
      </c>
      <c r="B352" s="127" t="s">
        <v>542</v>
      </c>
      <c r="C352" s="137">
        <v>0</v>
      </c>
      <c r="D352" s="137">
        <v>0</v>
      </c>
      <c r="E352" s="407" t="s">
        <v>535</v>
      </c>
      <c r="F352" s="407" t="s">
        <v>535</v>
      </c>
      <c r="G352" s="407" t="s">
        <v>535</v>
      </c>
      <c r="H352" s="408">
        <f t="shared" si="15"/>
        <v>0</v>
      </c>
    </row>
    <row r="353" spans="1:8" ht="15" customHeight="1">
      <c r="A353" s="132"/>
      <c r="B353" s="127" t="s">
        <v>543</v>
      </c>
      <c r="C353" s="137">
        <v>0</v>
      </c>
      <c r="D353" s="137">
        <v>0</v>
      </c>
      <c r="E353" s="407" t="s">
        <v>535</v>
      </c>
      <c r="F353" s="407" t="s">
        <v>535</v>
      </c>
      <c r="G353" s="407" t="s">
        <v>535</v>
      </c>
      <c r="H353" s="408">
        <f t="shared" si="15"/>
        <v>0</v>
      </c>
    </row>
    <row r="354" spans="1:8" ht="15" customHeight="1">
      <c r="A354" s="410"/>
      <c r="B354" s="411" t="s">
        <v>544</v>
      </c>
      <c r="C354" s="412">
        <f>C350+C351-C352-C353</f>
        <v>0</v>
      </c>
      <c r="D354" s="412">
        <f>D350+D351-D352-D353</f>
        <v>0</v>
      </c>
      <c r="E354" s="413" t="s">
        <v>535</v>
      </c>
      <c r="F354" s="413" t="s">
        <v>535</v>
      </c>
      <c r="G354" s="413" t="s">
        <v>535</v>
      </c>
      <c r="H354" s="414">
        <f t="shared" si="15"/>
        <v>0</v>
      </c>
    </row>
    <row r="355" spans="1:8" ht="15" customHeight="1">
      <c r="A355" s="132"/>
      <c r="B355" s="127" t="s">
        <v>540</v>
      </c>
      <c r="C355" s="135">
        <f>C354</f>
        <v>0</v>
      </c>
      <c r="D355" s="135">
        <f>D354</f>
        <v>0</v>
      </c>
      <c r="E355" s="137">
        <v>0</v>
      </c>
      <c r="F355" s="407" t="s">
        <v>535</v>
      </c>
      <c r="G355" s="407" t="s">
        <v>535</v>
      </c>
      <c r="H355" s="408">
        <f>SUM(C355:G355)</f>
        <v>0</v>
      </c>
    </row>
    <row r="356" spans="1:8" ht="15" customHeight="1">
      <c r="A356" s="406" t="s">
        <v>197</v>
      </c>
      <c r="B356" s="127" t="s">
        <v>541</v>
      </c>
      <c r="C356" s="137">
        <v>0</v>
      </c>
      <c r="D356" s="137">
        <v>0</v>
      </c>
      <c r="E356" s="137">
        <v>0</v>
      </c>
      <c r="F356" s="416" t="s">
        <v>535</v>
      </c>
      <c r="G356" s="407" t="s">
        <v>535</v>
      </c>
      <c r="H356" s="408">
        <f t="shared" ref="H356:H369" si="16">SUM(C356:G356)</f>
        <v>0</v>
      </c>
    </row>
    <row r="357" spans="1:8" ht="15" customHeight="1">
      <c r="A357" s="409" t="s">
        <v>537</v>
      </c>
      <c r="B357" s="127" t="s">
        <v>542</v>
      </c>
      <c r="C357" s="137">
        <v>0</v>
      </c>
      <c r="D357" s="137">
        <v>0</v>
      </c>
      <c r="E357" s="137">
        <v>0</v>
      </c>
      <c r="F357" s="416" t="s">
        <v>535</v>
      </c>
      <c r="G357" s="407" t="s">
        <v>535</v>
      </c>
      <c r="H357" s="408">
        <f t="shared" si="16"/>
        <v>0</v>
      </c>
    </row>
    <row r="358" spans="1:8" ht="15" customHeight="1">
      <c r="A358" s="132"/>
      <c r="B358" s="127" t="s">
        <v>543</v>
      </c>
      <c r="C358" s="137">
        <v>0</v>
      </c>
      <c r="D358" s="137">
        <v>0</v>
      </c>
      <c r="E358" s="137">
        <v>0</v>
      </c>
      <c r="F358" s="416" t="s">
        <v>535</v>
      </c>
      <c r="G358" s="407" t="s">
        <v>535</v>
      </c>
      <c r="H358" s="408">
        <f t="shared" si="16"/>
        <v>0</v>
      </c>
    </row>
    <row r="359" spans="1:8" ht="15" customHeight="1">
      <c r="A359" s="410"/>
      <c r="B359" s="411" t="s">
        <v>544</v>
      </c>
      <c r="C359" s="412">
        <f>C355+C356-C357-C358</f>
        <v>0</v>
      </c>
      <c r="D359" s="412">
        <f>D355+D356-D357-D358</f>
        <v>0</v>
      </c>
      <c r="E359" s="412">
        <f>E355+E356-E357-E358</f>
        <v>0</v>
      </c>
      <c r="F359" s="417" t="s">
        <v>535</v>
      </c>
      <c r="G359" s="413" t="s">
        <v>535</v>
      </c>
      <c r="H359" s="414">
        <f t="shared" si="16"/>
        <v>0</v>
      </c>
    </row>
    <row r="360" spans="1:8" ht="15" customHeight="1">
      <c r="A360" s="132"/>
      <c r="B360" s="127" t="s">
        <v>540</v>
      </c>
      <c r="C360" s="135">
        <f>C359</f>
        <v>0</v>
      </c>
      <c r="D360" s="135">
        <f>D359</f>
        <v>0</v>
      </c>
      <c r="E360" s="135">
        <f>E359</f>
        <v>0</v>
      </c>
      <c r="F360" s="418">
        <v>0</v>
      </c>
      <c r="G360" s="407" t="s">
        <v>535</v>
      </c>
      <c r="H360" s="408">
        <f t="shared" si="16"/>
        <v>0</v>
      </c>
    </row>
    <row r="361" spans="1:8" ht="15" customHeight="1">
      <c r="A361" s="406" t="s">
        <v>197</v>
      </c>
      <c r="B361" s="127" t="s">
        <v>541</v>
      </c>
      <c r="C361" s="137">
        <v>0</v>
      </c>
      <c r="D361" s="137">
        <v>0</v>
      </c>
      <c r="E361" s="137">
        <v>0</v>
      </c>
      <c r="F361" s="137">
        <v>0</v>
      </c>
      <c r="G361" s="407" t="s">
        <v>535</v>
      </c>
      <c r="H361" s="408">
        <f t="shared" si="16"/>
        <v>0</v>
      </c>
    </row>
    <row r="362" spans="1:8" ht="15" customHeight="1">
      <c r="A362" s="409" t="s">
        <v>537</v>
      </c>
      <c r="B362" s="127" t="s">
        <v>542</v>
      </c>
      <c r="C362" s="137">
        <v>0</v>
      </c>
      <c r="D362" s="137">
        <v>0</v>
      </c>
      <c r="E362" s="137">
        <v>0</v>
      </c>
      <c r="F362" s="137">
        <v>0</v>
      </c>
      <c r="G362" s="407" t="s">
        <v>535</v>
      </c>
      <c r="H362" s="408">
        <f t="shared" si="16"/>
        <v>0</v>
      </c>
    </row>
    <row r="363" spans="1:8" ht="15" customHeight="1">
      <c r="A363" s="132"/>
      <c r="B363" s="127" t="s">
        <v>543</v>
      </c>
      <c r="C363" s="137">
        <v>0</v>
      </c>
      <c r="D363" s="137">
        <v>0</v>
      </c>
      <c r="E363" s="137">
        <v>0</v>
      </c>
      <c r="F363" s="137">
        <v>0</v>
      </c>
      <c r="G363" s="407" t="s">
        <v>535</v>
      </c>
      <c r="H363" s="408">
        <f t="shared" si="16"/>
        <v>0</v>
      </c>
    </row>
    <row r="364" spans="1:8" ht="15" customHeight="1">
      <c r="A364" s="410"/>
      <c r="B364" s="411" t="s">
        <v>544</v>
      </c>
      <c r="C364" s="412">
        <f>C360+C361-C362-C363</f>
        <v>0</v>
      </c>
      <c r="D364" s="412">
        <f>D360+D361-D362-D363</f>
        <v>0</v>
      </c>
      <c r="E364" s="412">
        <f>E360+E361-E362-E363</f>
        <v>0</v>
      </c>
      <c r="F364" s="412">
        <f>F360+F361-F362-F363</f>
        <v>0</v>
      </c>
      <c r="G364" s="413" t="s">
        <v>535</v>
      </c>
      <c r="H364" s="414">
        <f t="shared" si="16"/>
        <v>0</v>
      </c>
    </row>
    <row r="365" spans="1:8" ht="15" customHeight="1">
      <c r="A365" s="132"/>
      <c r="B365" s="127" t="s">
        <v>540</v>
      </c>
      <c r="C365" s="135">
        <f>C364</f>
        <v>0</v>
      </c>
      <c r="D365" s="135">
        <f>D364</f>
        <v>0</v>
      </c>
      <c r="E365" s="135">
        <f>E364</f>
        <v>0</v>
      </c>
      <c r="F365" s="135">
        <f>F364</f>
        <v>0</v>
      </c>
      <c r="G365" s="137">
        <v>0</v>
      </c>
      <c r="H365" s="408">
        <f t="shared" si="16"/>
        <v>0</v>
      </c>
    </row>
    <row r="366" spans="1:8" ht="15" customHeight="1">
      <c r="A366" s="406" t="s">
        <v>197</v>
      </c>
      <c r="B366" s="127" t="s">
        <v>541</v>
      </c>
      <c r="C366" s="137">
        <v>0</v>
      </c>
      <c r="D366" s="137">
        <v>0</v>
      </c>
      <c r="E366" s="137">
        <v>0</v>
      </c>
      <c r="F366" s="137">
        <v>0</v>
      </c>
      <c r="G366" s="137">
        <v>0</v>
      </c>
      <c r="H366" s="408">
        <f t="shared" si="16"/>
        <v>0</v>
      </c>
    </row>
    <row r="367" spans="1:8" ht="15" customHeight="1">
      <c r="A367" s="409" t="s">
        <v>537</v>
      </c>
      <c r="B367" s="127" t="s">
        <v>542</v>
      </c>
      <c r="C367" s="137">
        <v>0</v>
      </c>
      <c r="D367" s="137">
        <v>0</v>
      </c>
      <c r="E367" s="137">
        <v>0</v>
      </c>
      <c r="F367" s="137">
        <v>0</v>
      </c>
      <c r="G367" s="137">
        <v>0</v>
      </c>
      <c r="H367" s="408">
        <f t="shared" si="16"/>
        <v>0</v>
      </c>
    </row>
    <row r="368" spans="1:8" ht="15" customHeight="1">
      <c r="A368" s="132"/>
      <c r="B368" s="127" t="s">
        <v>543</v>
      </c>
      <c r="C368" s="137">
        <v>0</v>
      </c>
      <c r="D368" s="137">
        <v>0</v>
      </c>
      <c r="E368" s="137">
        <v>0</v>
      </c>
      <c r="F368" s="137">
        <v>0</v>
      </c>
      <c r="G368" s="137">
        <v>0</v>
      </c>
      <c r="H368" s="408">
        <f t="shared" si="16"/>
        <v>0</v>
      </c>
    </row>
    <row r="369" spans="1:8" ht="15" customHeight="1" thickBot="1">
      <c r="A369" s="419"/>
      <c r="B369" s="128" t="s">
        <v>544</v>
      </c>
      <c r="C369" s="420">
        <f>C365+C366-C367-C368</f>
        <v>0</v>
      </c>
      <c r="D369" s="420">
        <f>D365+D366-D367-D368</f>
        <v>0</v>
      </c>
      <c r="E369" s="420">
        <f>E365+E366-E367-E368</f>
        <v>0</v>
      </c>
      <c r="F369" s="420">
        <f>F365+F366-F367-F368</f>
        <v>0</v>
      </c>
      <c r="G369" s="420">
        <f>G365+G366-G367-G368</f>
        <v>0</v>
      </c>
      <c r="H369" s="421">
        <f t="shared" si="16"/>
        <v>0</v>
      </c>
    </row>
    <row r="370" spans="1:8" ht="15" thickTop="1"/>
    <row r="380" spans="1:8">
      <c r="A380" s="145" t="s">
        <v>241</v>
      </c>
      <c r="B380" s="695" t="s">
        <v>524</v>
      </c>
      <c r="C380" s="695"/>
      <c r="D380" s="695"/>
      <c r="E380" s="695"/>
      <c r="F380" s="695"/>
      <c r="G380" s="695"/>
      <c r="H380" s="695"/>
    </row>
    <row r="381" spans="1:8">
      <c r="A381" s="145" t="s">
        <v>243</v>
      </c>
      <c r="B381" s="397" t="s">
        <v>525</v>
      </c>
      <c r="D381" s="145" t="s">
        <v>128</v>
      </c>
      <c r="E381" s="397" t="s">
        <v>526</v>
      </c>
    </row>
    <row r="382" spans="1:8">
      <c r="A382" s="146" t="s">
        <v>527</v>
      </c>
    </row>
    <row r="383" spans="1:8">
      <c r="A383" s="398" t="s">
        <v>528</v>
      </c>
      <c r="B383" s="317" t="s">
        <v>548</v>
      </c>
    </row>
    <row r="384" spans="1:8" ht="15" thickBot="1">
      <c r="A384" s="146"/>
    </row>
    <row r="385" spans="1:8" ht="12" customHeight="1" thickTop="1">
      <c r="A385" s="696" t="s">
        <v>530</v>
      </c>
      <c r="B385" s="699" t="s">
        <v>531</v>
      </c>
      <c r="C385" s="684"/>
      <c r="D385" s="684"/>
      <c r="E385" s="684"/>
      <c r="F385" s="684"/>
      <c r="G385" s="684"/>
      <c r="H385" s="685"/>
    </row>
    <row r="386" spans="1:8" ht="12.6" customHeight="1">
      <c r="A386" s="697"/>
      <c r="B386" s="700" t="s">
        <v>45</v>
      </c>
      <c r="C386" s="399" t="s">
        <v>197</v>
      </c>
      <c r="D386" s="399" t="s">
        <v>197</v>
      </c>
      <c r="E386" s="399" t="s">
        <v>197</v>
      </c>
      <c r="F386" s="399" t="s">
        <v>197</v>
      </c>
      <c r="G386" s="399" t="s">
        <v>197</v>
      </c>
      <c r="H386" s="702" t="s">
        <v>532</v>
      </c>
    </row>
    <row r="387" spans="1:8" ht="15" customHeight="1" thickBot="1">
      <c r="A387" s="698"/>
      <c r="B387" s="701"/>
      <c r="C387" s="400" t="s">
        <v>533</v>
      </c>
      <c r="D387" s="400" t="s">
        <v>533</v>
      </c>
      <c r="E387" s="400" t="s">
        <v>533</v>
      </c>
      <c r="F387" s="400" t="s">
        <v>533</v>
      </c>
      <c r="G387" s="400" t="s">
        <v>533</v>
      </c>
      <c r="H387" s="703"/>
    </row>
    <row r="388" spans="1:8" ht="15" customHeight="1">
      <c r="A388" s="401"/>
      <c r="B388" s="402" t="s">
        <v>534</v>
      </c>
      <c r="C388" s="403">
        <v>0</v>
      </c>
      <c r="D388" s="404" t="s">
        <v>535</v>
      </c>
      <c r="E388" s="404" t="s">
        <v>535</v>
      </c>
      <c r="F388" s="404" t="s">
        <v>535</v>
      </c>
      <c r="G388" s="404" t="s">
        <v>535</v>
      </c>
      <c r="H388" s="405">
        <f t="shared" ref="H388:H396" si="17">SUM(C388:G388)</f>
        <v>0</v>
      </c>
    </row>
    <row r="389" spans="1:8" ht="15" customHeight="1">
      <c r="A389" s="406" t="s">
        <v>197</v>
      </c>
      <c r="B389" s="127" t="s">
        <v>536</v>
      </c>
      <c r="C389" s="137">
        <v>0</v>
      </c>
      <c r="D389" s="407" t="s">
        <v>535</v>
      </c>
      <c r="E389" s="407" t="s">
        <v>535</v>
      </c>
      <c r="F389" s="407" t="s">
        <v>535</v>
      </c>
      <c r="G389" s="407" t="s">
        <v>535</v>
      </c>
      <c r="H389" s="408">
        <f t="shared" si="17"/>
        <v>0</v>
      </c>
    </row>
    <row r="390" spans="1:8" ht="15" customHeight="1">
      <c r="A390" s="409" t="s">
        <v>537</v>
      </c>
      <c r="B390" s="127" t="s">
        <v>538</v>
      </c>
      <c r="C390" s="137">
        <v>0</v>
      </c>
      <c r="D390" s="407" t="s">
        <v>535</v>
      </c>
      <c r="E390" s="407" t="s">
        <v>535</v>
      </c>
      <c r="F390" s="407" t="s">
        <v>535</v>
      </c>
      <c r="G390" s="407" t="s">
        <v>535</v>
      </c>
      <c r="H390" s="408">
        <f t="shared" si="17"/>
        <v>0</v>
      </c>
    </row>
    <row r="391" spans="1:8" ht="15" customHeight="1">
      <c r="A391" s="410"/>
      <c r="B391" s="411" t="s">
        <v>539</v>
      </c>
      <c r="C391" s="412">
        <f>C388-C389-C390</f>
        <v>0</v>
      </c>
      <c r="D391" s="413" t="s">
        <v>535</v>
      </c>
      <c r="E391" s="413" t="s">
        <v>535</v>
      </c>
      <c r="F391" s="413" t="s">
        <v>535</v>
      </c>
      <c r="G391" s="413" t="s">
        <v>535</v>
      </c>
      <c r="H391" s="414">
        <f t="shared" si="17"/>
        <v>0</v>
      </c>
    </row>
    <row r="392" spans="1:8" ht="15" customHeight="1">
      <c r="A392" s="415"/>
      <c r="B392" s="127" t="s">
        <v>540</v>
      </c>
      <c r="C392" s="135">
        <f>C391</f>
        <v>0</v>
      </c>
      <c r="D392" s="137">
        <v>0</v>
      </c>
      <c r="E392" s="407" t="s">
        <v>535</v>
      </c>
      <c r="F392" s="407" t="s">
        <v>535</v>
      </c>
      <c r="G392" s="407" t="s">
        <v>535</v>
      </c>
      <c r="H392" s="408">
        <f t="shared" si="17"/>
        <v>0</v>
      </c>
    </row>
    <row r="393" spans="1:8" ht="15" customHeight="1">
      <c r="A393" s="406" t="s">
        <v>197</v>
      </c>
      <c r="B393" s="127" t="s">
        <v>541</v>
      </c>
      <c r="C393" s="137">
        <v>0</v>
      </c>
      <c r="D393" s="137">
        <v>0</v>
      </c>
      <c r="E393" s="407" t="s">
        <v>535</v>
      </c>
      <c r="F393" s="407" t="s">
        <v>535</v>
      </c>
      <c r="G393" s="407" t="s">
        <v>535</v>
      </c>
      <c r="H393" s="408">
        <f t="shared" si="17"/>
        <v>0</v>
      </c>
    </row>
    <row r="394" spans="1:8" ht="15" customHeight="1">
      <c r="A394" s="409" t="s">
        <v>537</v>
      </c>
      <c r="B394" s="127" t="s">
        <v>542</v>
      </c>
      <c r="C394" s="137">
        <v>0</v>
      </c>
      <c r="D394" s="137">
        <v>0</v>
      </c>
      <c r="E394" s="407" t="s">
        <v>535</v>
      </c>
      <c r="F394" s="407" t="s">
        <v>535</v>
      </c>
      <c r="G394" s="407" t="s">
        <v>535</v>
      </c>
      <c r="H394" s="408">
        <f t="shared" si="17"/>
        <v>0</v>
      </c>
    </row>
    <row r="395" spans="1:8" ht="15" customHeight="1">
      <c r="A395" s="132"/>
      <c r="B395" s="127" t="s">
        <v>543</v>
      </c>
      <c r="C395" s="137">
        <v>0</v>
      </c>
      <c r="D395" s="137">
        <v>0</v>
      </c>
      <c r="E395" s="407" t="s">
        <v>535</v>
      </c>
      <c r="F395" s="407" t="s">
        <v>535</v>
      </c>
      <c r="G395" s="407" t="s">
        <v>535</v>
      </c>
      <c r="H395" s="408">
        <f t="shared" si="17"/>
        <v>0</v>
      </c>
    </row>
    <row r="396" spans="1:8" ht="15" customHeight="1">
      <c r="A396" s="410"/>
      <c r="B396" s="411" t="s">
        <v>544</v>
      </c>
      <c r="C396" s="412">
        <f>C392+C393-C394-C395</f>
        <v>0</v>
      </c>
      <c r="D396" s="412">
        <f>D392+D393-D394-D395</f>
        <v>0</v>
      </c>
      <c r="E396" s="413" t="s">
        <v>535</v>
      </c>
      <c r="F396" s="413" t="s">
        <v>535</v>
      </c>
      <c r="G396" s="413" t="s">
        <v>535</v>
      </c>
      <c r="H396" s="414">
        <f t="shared" si="17"/>
        <v>0</v>
      </c>
    </row>
    <row r="397" spans="1:8" ht="15" customHeight="1">
      <c r="A397" s="132"/>
      <c r="B397" s="127" t="s">
        <v>540</v>
      </c>
      <c r="C397" s="135">
        <f>C396</f>
        <v>0</v>
      </c>
      <c r="D397" s="135">
        <f>D396</f>
        <v>0</v>
      </c>
      <c r="E397" s="137">
        <v>0</v>
      </c>
      <c r="F397" s="407" t="s">
        <v>535</v>
      </c>
      <c r="G397" s="407" t="s">
        <v>535</v>
      </c>
      <c r="H397" s="408">
        <f>SUM(C397:G397)</f>
        <v>0</v>
      </c>
    </row>
    <row r="398" spans="1:8" ht="15" customHeight="1">
      <c r="A398" s="406" t="s">
        <v>197</v>
      </c>
      <c r="B398" s="127" t="s">
        <v>541</v>
      </c>
      <c r="C398" s="137">
        <v>0</v>
      </c>
      <c r="D398" s="137">
        <v>0</v>
      </c>
      <c r="E398" s="137">
        <v>0</v>
      </c>
      <c r="F398" s="416" t="s">
        <v>535</v>
      </c>
      <c r="G398" s="407" t="s">
        <v>535</v>
      </c>
      <c r="H398" s="408">
        <f t="shared" ref="H398:H411" si="18">SUM(C398:G398)</f>
        <v>0</v>
      </c>
    </row>
    <row r="399" spans="1:8" ht="15" customHeight="1">
      <c r="A399" s="409" t="s">
        <v>537</v>
      </c>
      <c r="B399" s="127" t="s">
        <v>542</v>
      </c>
      <c r="C399" s="137">
        <v>0</v>
      </c>
      <c r="D399" s="137">
        <v>0</v>
      </c>
      <c r="E399" s="137">
        <v>0</v>
      </c>
      <c r="F399" s="416" t="s">
        <v>535</v>
      </c>
      <c r="G399" s="407" t="s">
        <v>535</v>
      </c>
      <c r="H399" s="408">
        <f t="shared" si="18"/>
        <v>0</v>
      </c>
    </row>
    <row r="400" spans="1:8" ht="15" customHeight="1">
      <c r="A400" s="132"/>
      <c r="B400" s="127" t="s">
        <v>543</v>
      </c>
      <c r="C400" s="137">
        <v>0</v>
      </c>
      <c r="D400" s="137">
        <v>0</v>
      </c>
      <c r="E400" s="137">
        <v>0</v>
      </c>
      <c r="F400" s="416" t="s">
        <v>535</v>
      </c>
      <c r="G400" s="407" t="s">
        <v>535</v>
      </c>
      <c r="H400" s="408">
        <f t="shared" si="18"/>
        <v>0</v>
      </c>
    </row>
    <row r="401" spans="1:8" ht="15" customHeight="1">
      <c r="A401" s="410"/>
      <c r="B401" s="411" t="s">
        <v>544</v>
      </c>
      <c r="C401" s="412">
        <f>C397+C398-C399-C400</f>
        <v>0</v>
      </c>
      <c r="D401" s="412">
        <f>D397+D398-D399-D400</f>
        <v>0</v>
      </c>
      <c r="E401" s="412">
        <f>E397+E398-E399-E400</f>
        <v>0</v>
      </c>
      <c r="F401" s="417" t="s">
        <v>535</v>
      </c>
      <c r="G401" s="413" t="s">
        <v>535</v>
      </c>
      <c r="H401" s="414">
        <f t="shared" si="18"/>
        <v>0</v>
      </c>
    </row>
    <row r="402" spans="1:8" ht="15" customHeight="1">
      <c r="A402" s="132"/>
      <c r="B402" s="127" t="s">
        <v>540</v>
      </c>
      <c r="C402" s="135">
        <f>C401</f>
        <v>0</v>
      </c>
      <c r="D402" s="135">
        <f>D401</f>
        <v>0</v>
      </c>
      <c r="E402" s="135">
        <f>E401</f>
        <v>0</v>
      </c>
      <c r="F402" s="418">
        <v>0</v>
      </c>
      <c r="G402" s="407" t="s">
        <v>535</v>
      </c>
      <c r="H402" s="408">
        <f t="shared" si="18"/>
        <v>0</v>
      </c>
    </row>
    <row r="403" spans="1:8" ht="15" customHeight="1">
      <c r="A403" s="406" t="s">
        <v>197</v>
      </c>
      <c r="B403" s="127" t="s">
        <v>541</v>
      </c>
      <c r="C403" s="137">
        <v>0</v>
      </c>
      <c r="D403" s="137">
        <v>0</v>
      </c>
      <c r="E403" s="137">
        <v>0</v>
      </c>
      <c r="F403" s="137">
        <v>0</v>
      </c>
      <c r="G403" s="407" t="s">
        <v>535</v>
      </c>
      <c r="H403" s="408">
        <f t="shared" si="18"/>
        <v>0</v>
      </c>
    </row>
    <row r="404" spans="1:8" ht="15" customHeight="1">
      <c r="A404" s="409" t="s">
        <v>537</v>
      </c>
      <c r="B404" s="127" t="s">
        <v>542</v>
      </c>
      <c r="C404" s="137">
        <v>0</v>
      </c>
      <c r="D404" s="137">
        <v>0</v>
      </c>
      <c r="E404" s="137">
        <v>0</v>
      </c>
      <c r="F404" s="137">
        <v>0</v>
      </c>
      <c r="G404" s="407" t="s">
        <v>535</v>
      </c>
      <c r="H404" s="408">
        <f t="shared" si="18"/>
        <v>0</v>
      </c>
    </row>
    <row r="405" spans="1:8" ht="15" customHeight="1">
      <c r="A405" s="132"/>
      <c r="B405" s="127" t="s">
        <v>543</v>
      </c>
      <c r="C405" s="137">
        <v>0</v>
      </c>
      <c r="D405" s="137">
        <v>0</v>
      </c>
      <c r="E405" s="137">
        <v>0</v>
      </c>
      <c r="F405" s="137">
        <v>0</v>
      </c>
      <c r="G405" s="407" t="s">
        <v>535</v>
      </c>
      <c r="H405" s="408">
        <f t="shared" si="18"/>
        <v>0</v>
      </c>
    </row>
    <row r="406" spans="1:8" ht="15" customHeight="1">
      <c r="A406" s="410"/>
      <c r="B406" s="411" t="s">
        <v>544</v>
      </c>
      <c r="C406" s="412">
        <f>C402+C403-C404-C405</f>
        <v>0</v>
      </c>
      <c r="D406" s="412">
        <f>D402+D403-D404-D405</f>
        <v>0</v>
      </c>
      <c r="E406" s="412">
        <f>E402+E403-E404-E405</f>
        <v>0</v>
      </c>
      <c r="F406" s="412">
        <f>F402+F403-F404-F405</f>
        <v>0</v>
      </c>
      <c r="G406" s="413" t="s">
        <v>535</v>
      </c>
      <c r="H406" s="414">
        <f t="shared" si="18"/>
        <v>0</v>
      </c>
    </row>
    <row r="407" spans="1:8" ht="15" customHeight="1">
      <c r="A407" s="132"/>
      <c r="B407" s="127" t="s">
        <v>540</v>
      </c>
      <c r="C407" s="135">
        <f>C406</f>
        <v>0</v>
      </c>
      <c r="D407" s="135">
        <f>D406</f>
        <v>0</v>
      </c>
      <c r="E407" s="135">
        <f>E406</f>
        <v>0</v>
      </c>
      <c r="F407" s="135">
        <f>F406</f>
        <v>0</v>
      </c>
      <c r="G407" s="137">
        <v>0</v>
      </c>
      <c r="H407" s="408">
        <f t="shared" si="18"/>
        <v>0</v>
      </c>
    </row>
    <row r="408" spans="1:8" ht="15" customHeight="1">
      <c r="A408" s="406" t="s">
        <v>197</v>
      </c>
      <c r="B408" s="127" t="s">
        <v>541</v>
      </c>
      <c r="C408" s="137">
        <v>0</v>
      </c>
      <c r="D408" s="137">
        <v>0</v>
      </c>
      <c r="E408" s="137">
        <v>0</v>
      </c>
      <c r="F408" s="137">
        <v>0</v>
      </c>
      <c r="G408" s="137">
        <v>0</v>
      </c>
      <c r="H408" s="408">
        <f t="shared" si="18"/>
        <v>0</v>
      </c>
    </row>
    <row r="409" spans="1:8" ht="15" customHeight="1">
      <c r="A409" s="409" t="s">
        <v>537</v>
      </c>
      <c r="B409" s="127" t="s">
        <v>542</v>
      </c>
      <c r="C409" s="137">
        <v>0</v>
      </c>
      <c r="D409" s="137">
        <v>0</v>
      </c>
      <c r="E409" s="137">
        <v>0</v>
      </c>
      <c r="F409" s="137">
        <v>0</v>
      </c>
      <c r="G409" s="137">
        <v>0</v>
      </c>
      <c r="H409" s="408">
        <f t="shared" si="18"/>
        <v>0</v>
      </c>
    </row>
    <row r="410" spans="1:8" ht="15" customHeight="1">
      <c r="A410" s="132"/>
      <c r="B410" s="127" t="s">
        <v>543</v>
      </c>
      <c r="C410" s="137">
        <v>0</v>
      </c>
      <c r="D410" s="137">
        <v>0</v>
      </c>
      <c r="E410" s="137">
        <v>0</v>
      </c>
      <c r="F410" s="137">
        <v>0</v>
      </c>
      <c r="G410" s="137">
        <v>0</v>
      </c>
      <c r="H410" s="408">
        <f t="shared" si="18"/>
        <v>0</v>
      </c>
    </row>
    <row r="411" spans="1:8" ht="15" customHeight="1" thickBot="1">
      <c r="A411" s="419"/>
      <c r="B411" s="128" t="s">
        <v>544</v>
      </c>
      <c r="C411" s="420">
        <f>C407+C408-C409-C410</f>
        <v>0</v>
      </c>
      <c r="D411" s="420">
        <f>D407+D408-D409-D410</f>
        <v>0</v>
      </c>
      <c r="E411" s="420">
        <f>E407+E408-E409-E410</f>
        <v>0</v>
      </c>
      <c r="F411" s="420">
        <f>F407+F408-F409-F410</f>
        <v>0</v>
      </c>
      <c r="G411" s="420">
        <f>G407+G408-G409-G410</f>
        <v>0</v>
      </c>
      <c r="H411" s="421">
        <f t="shared" si="18"/>
        <v>0</v>
      </c>
    </row>
    <row r="412" spans="1:8" ht="15" thickTop="1"/>
    <row r="422" spans="1:8">
      <c r="A422" s="145" t="s">
        <v>241</v>
      </c>
      <c r="B422" s="695" t="s">
        <v>524</v>
      </c>
      <c r="C422" s="695"/>
      <c r="D422" s="695"/>
      <c r="E422" s="695"/>
      <c r="F422" s="695"/>
      <c r="G422" s="695"/>
      <c r="H422" s="695"/>
    </row>
    <row r="423" spans="1:8">
      <c r="A423" s="145" t="s">
        <v>243</v>
      </c>
      <c r="B423" s="397" t="s">
        <v>525</v>
      </c>
      <c r="D423" s="145" t="s">
        <v>128</v>
      </c>
      <c r="E423" s="397" t="s">
        <v>526</v>
      </c>
    </row>
    <row r="424" spans="1:8">
      <c r="A424" s="146" t="s">
        <v>527</v>
      </c>
    </row>
    <row r="425" spans="1:8">
      <c r="A425" s="398" t="s">
        <v>528</v>
      </c>
      <c r="B425" s="317" t="s">
        <v>131</v>
      </c>
    </row>
    <row r="426" spans="1:8" ht="15" thickBot="1">
      <c r="A426" s="146"/>
    </row>
    <row r="427" spans="1:8" ht="12" customHeight="1" thickTop="1">
      <c r="A427" s="696" t="s">
        <v>530</v>
      </c>
      <c r="B427" s="699" t="s">
        <v>531</v>
      </c>
      <c r="C427" s="684"/>
      <c r="D427" s="684"/>
      <c r="E427" s="684"/>
      <c r="F427" s="684"/>
      <c r="G427" s="684"/>
      <c r="H427" s="685"/>
    </row>
    <row r="428" spans="1:8" ht="12.6" customHeight="1">
      <c r="A428" s="697"/>
      <c r="B428" s="700" t="s">
        <v>45</v>
      </c>
      <c r="C428" s="399" t="s">
        <v>197</v>
      </c>
      <c r="D428" s="399" t="s">
        <v>197</v>
      </c>
      <c r="E428" s="399" t="s">
        <v>197</v>
      </c>
      <c r="F428" s="399" t="s">
        <v>197</v>
      </c>
      <c r="G428" s="399" t="s">
        <v>197</v>
      </c>
      <c r="H428" s="702" t="s">
        <v>532</v>
      </c>
    </row>
    <row r="429" spans="1:8" ht="15" customHeight="1" thickBot="1">
      <c r="A429" s="698"/>
      <c r="B429" s="701"/>
      <c r="C429" s="400" t="s">
        <v>533</v>
      </c>
      <c r="D429" s="400" t="s">
        <v>533</v>
      </c>
      <c r="E429" s="400" t="s">
        <v>533</v>
      </c>
      <c r="F429" s="400" t="s">
        <v>533</v>
      </c>
      <c r="G429" s="400" t="s">
        <v>533</v>
      </c>
      <c r="H429" s="703"/>
    </row>
    <row r="430" spans="1:8" ht="15" customHeight="1">
      <c r="A430" s="401"/>
      <c r="B430" s="402" t="s">
        <v>534</v>
      </c>
      <c r="C430" s="422">
        <f>C10+C52+C94+C136+C178+C220+C262+C304+C346+C388</f>
        <v>0</v>
      </c>
      <c r="D430" s="404" t="s">
        <v>535</v>
      </c>
      <c r="E430" s="404" t="s">
        <v>535</v>
      </c>
      <c r="F430" s="404" t="s">
        <v>535</v>
      </c>
      <c r="G430" s="404" t="s">
        <v>535</v>
      </c>
      <c r="H430" s="405">
        <f t="shared" ref="H430:H438" si="19">SUM(C430:G430)</f>
        <v>0</v>
      </c>
    </row>
    <row r="431" spans="1:8" ht="15" customHeight="1">
      <c r="A431" s="406" t="s">
        <v>197</v>
      </c>
      <c r="B431" s="127" t="s">
        <v>536</v>
      </c>
      <c r="C431" s="135">
        <f>C11+C53+C95+C137+C179+C221+C263+C305+C347+C389</f>
        <v>0</v>
      </c>
      <c r="D431" s="407" t="s">
        <v>535</v>
      </c>
      <c r="E431" s="407" t="s">
        <v>535</v>
      </c>
      <c r="F431" s="407" t="s">
        <v>535</v>
      </c>
      <c r="G431" s="407" t="s">
        <v>535</v>
      </c>
      <c r="H431" s="408">
        <f t="shared" si="19"/>
        <v>0</v>
      </c>
    </row>
    <row r="432" spans="1:8" ht="15" customHeight="1">
      <c r="A432" s="409" t="s">
        <v>537</v>
      </c>
      <c r="B432" s="127" t="s">
        <v>538</v>
      </c>
      <c r="C432" s="135">
        <f>C12+C54+C96+C138+C180+C222+C264+C306+C348+C390</f>
        <v>0</v>
      </c>
      <c r="D432" s="407" t="s">
        <v>535</v>
      </c>
      <c r="E432" s="407" t="s">
        <v>535</v>
      </c>
      <c r="F432" s="407" t="s">
        <v>535</v>
      </c>
      <c r="G432" s="407" t="s">
        <v>535</v>
      </c>
      <c r="H432" s="408">
        <f t="shared" si="19"/>
        <v>0</v>
      </c>
    </row>
    <row r="433" spans="1:8" ht="15" customHeight="1">
      <c r="A433" s="410"/>
      <c r="B433" s="411" t="s">
        <v>539</v>
      </c>
      <c r="C433" s="412">
        <f>C430-C431-C432</f>
        <v>0</v>
      </c>
      <c r="D433" s="407" t="s">
        <v>535</v>
      </c>
      <c r="E433" s="413" t="s">
        <v>535</v>
      </c>
      <c r="F433" s="413" t="s">
        <v>535</v>
      </c>
      <c r="G433" s="413" t="s">
        <v>535</v>
      </c>
      <c r="H433" s="414">
        <f t="shared" si="19"/>
        <v>0</v>
      </c>
    </row>
    <row r="434" spans="1:8" ht="15" customHeight="1">
      <c r="A434" s="415"/>
      <c r="B434" s="127" t="s">
        <v>540</v>
      </c>
      <c r="C434" s="135">
        <f>C433</f>
        <v>0</v>
      </c>
      <c r="D434" s="423">
        <f>D14+D56+D98+D140+D182+D224+D266+D308+D350+D392</f>
        <v>0</v>
      </c>
      <c r="E434" s="407" t="s">
        <v>535</v>
      </c>
      <c r="F434" s="407" t="s">
        <v>535</v>
      </c>
      <c r="G434" s="407" t="s">
        <v>535</v>
      </c>
      <c r="H434" s="408">
        <f t="shared" si="19"/>
        <v>0</v>
      </c>
    </row>
    <row r="435" spans="1:8" ht="15" customHeight="1">
      <c r="A435" s="406" t="s">
        <v>197</v>
      </c>
      <c r="B435" s="127" t="s">
        <v>541</v>
      </c>
      <c r="C435" s="135">
        <f t="shared" ref="C435:D437" si="20">C15+C57+C99+C141+C183+C225+C267+C309+C351+C393</f>
        <v>0</v>
      </c>
      <c r="D435" s="135">
        <f t="shared" si="20"/>
        <v>0</v>
      </c>
      <c r="E435" s="407" t="s">
        <v>535</v>
      </c>
      <c r="F435" s="407" t="s">
        <v>535</v>
      </c>
      <c r="G435" s="407" t="s">
        <v>535</v>
      </c>
      <c r="H435" s="408">
        <f t="shared" si="19"/>
        <v>0</v>
      </c>
    </row>
    <row r="436" spans="1:8" ht="15" customHeight="1">
      <c r="A436" s="409" t="s">
        <v>537</v>
      </c>
      <c r="B436" s="127" t="s">
        <v>542</v>
      </c>
      <c r="C436" s="135">
        <f t="shared" si="20"/>
        <v>0</v>
      </c>
      <c r="D436" s="135">
        <f t="shared" si="20"/>
        <v>0</v>
      </c>
      <c r="E436" s="407" t="s">
        <v>535</v>
      </c>
      <c r="F436" s="407" t="s">
        <v>535</v>
      </c>
      <c r="G436" s="407" t="s">
        <v>535</v>
      </c>
      <c r="H436" s="408">
        <f t="shared" si="19"/>
        <v>0</v>
      </c>
    </row>
    <row r="437" spans="1:8" ht="15" customHeight="1">
      <c r="A437" s="132"/>
      <c r="B437" s="127" t="s">
        <v>543</v>
      </c>
      <c r="C437" s="135">
        <f t="shared" si="20"/>
        <v>0</v>
      </c>
      <c r="D437" s="135">
        <f t="shared" si="20"/>
        <v>0</v>
      </c>
      <c r="E437" s="407" t="s">
        <v>535</v>
      </c>
      <c r="F437" s="407" t="s">
        <v>535</v>
      </c>
      <c r="G437" s="407" t="s">
        <v>535</v>
      </c>
      <c r="H437" s="408">
        <f t="shared" si="19"/>
        <v>0</v>
      </c>
    </row>
    <row r="438" spans="1:8" ht="15" customHeight="1">
      <c r="A438" s="410"/>
      <c r="B438" s="411" t="s">
        <v>544</v>
      </c>
      <c r="C438" s="412">
        <f>C434+C435-C436-C437</f>
        <v>0</v>
      </c>
      <c r="D438" s="412">
        <f>D434+D435-D436-D437</f>
        <v>0</v>
      </c>
      <c r="E438" s="413" t="s">
        <v>535</v>
      </c>
      <c r="F438" s="413" t="s">
        <v>535</v>
      </c>
      <c r="G438" s="413" t="s">
        <v>535</v>
      </c>
      <c r="H438" s="414">
        <f t="shared" si="19"/>
        <v>0</v>
      </c>
    </row>
    <row r="439" spans="1:8" ht="15" customHeight="1">
      <c r="A439" s="132"/>
      <c r="B439" s="127" t="s">
        <v>540</v>
      </c>
      <c r="C439" s="135">
        <f>C438</f>
        <v>0</v>
      </c>
      <c r="D439" s="135">
        <f>D438</f>
        <v>0</v>
      </c>
      <c r="E439" s="423">
        <f>E19+E61+E103+E145+E187+E229+E271+E313+E355+E397</f>
        <v>0</v>
      </c>
      <c r="F439" s="407" t="s">
        <v>535</v>
      </c>
      <c r="G439" s="407" t="s">
        <v>535</v>
      </c>
      <c r="H439" s="408">
        <f>SUM(C439:G439)</f>
        <v>0</v>
      </c>
    </row>
    <row r="440" spans="1:8" ht="15" customHeight="1">
      <c r="A440" s="406" t="s">
        <v>197</v>
      </c>
      <c r="B440" s="127" t="s">
        <v>541</v>
      </c>
      <c r="C440" s="135">
        <f t="shared" ref="C440:E442" si="21">C20+C62+C104+C146+C188+C230+C272+C314+C356+C398</f>
        <v>0</v>
      </c>
      <c r="D440" s="135">
        <f t="shared" si="21"/>
        <v>0</v>
      </c>
      <c r="E440" s="135">
        <f t="shared" si="21"/>
        <v>0</v>
      </c>
      <c r="F440" s="416" t="s">
        <v>535</v>
      </c>
      <c r="G440" s="407" t="s">
        <v>535</v>
      </c>
      <c r="H440" s="408">
        <f t="shared" ref="H440:H453" si="22">SUM(C440:G440)</f>
        <v>0</v>
      </c>
    </row>
    <row r="441" spans="1:8" ht="15" customHeight="1">
      <c r="A441" s="409" t="s">
        <v>537</v>
      </c>
      <c r="B441" s="127" t="s">
        <v>542</v>
      </c>
      <c r="C441" s="135">
        <f t="shared" si="21"/>
        <v>0</v>
      </c>
      <c r="D441" s="135">
        <f t="shared" si="21"/>
        <v>0</v>
      </c>
      <c r="E441" s="135">
        <f t="shared" si="21"/>
        <v>0</v>
      </c>
      <c r="F441" s="416" t="s">
        <v>535</v>
      </c>
      <c r="G441" s="407" t="s">
        <v>535</v>
      </c>
      <c r="H441" s="408">
        <f t="shared" si="22"/>
        <v>0</v>
      </c>
    </row>
    <row r="442" spans="1:8" ht="15" customHeight="1">
      <c r="A442" s="132"/>
      <c r="B442" s="127" t="s">
        <v>543</v>
      </c>
      <c r="C442" s="135">
        <f t="shared" si="21"/>
        <v>0</v>
      </c>
      <c r="D442" s="135">
        <f t="shared" si="21"/>
        <v>0</v>
      </c>
      <c r="E442" s="135">
        <f t="shared" si="21"/>
        <v>0</v>
      </c>
      <c r="F442" s="416" t="s">
        <v>535</v>
      </c>
      <c r="G442" s="407" t="s">
        <v>535</v>
      </c>
      <c r="H442" s="408">
        <f t="shared" si="22"/>
        <v>0</v>
      </c>
    </row>
    <row r="443" spans="1:8" ht="15" customHeight="1">
      <c r="A443" s="410"/>
      <c r="B443" s="411" t="s">
        <v>544</v>
      </c>
      <c r="C443" s="412">
        <f>C439+C440-C441-C442</f>
        <v>0</v>
      </c>
      <c r="D443" s="412">
        <f>D439+D440-D441-D442</f>
        <v>0</v>
      </c>
      <c r="E443" s="412">
        <f>E439+E440-E441-E442</f>
        <v>0</v>
      </c>
      <c r="F443" s="417" t="s">
        <v>535</v>
      </c>
      <c r="G443" s="413" t="s">
        <v>535</v>
      </c>
      <c r="H443" s="414">
        <f t="shared" si="22"/>
        <v>0</v>
      </c>
    </row>
    <row r="444" spans="1:8" ht="15" customHeight="1">
      <c r="A444" s="132"/>
      <c r="B444" s="127" t="s">
        <v>540</v>
      </c>
      <c r="C444" s="135">
        <f>C443</f>
        <v>0</v>
      </c>
      <c r="D444" s="135">
        <f>D443</f>
        <v>0</v>
      </c>
      <c r="E444" s="135">
        <f>E443</f>
        <v>0</v>
      </c>
      <c r="F444" s="423">
        <f>F24+F66+F108+F150+F192+F234+F276+F318+F360+F402</f>
        <v>0</v>
      </c>
      <c r="G444" s="407" t="s">
        <v>535</v>
      </c>
      <c r="H444" s="408">
        <f t="shared" si="22"/>
        <v>0</v>
      </c>
    </row>
    <row r="445" spans="1:8" ht="15" customHeight="1">
      <c r="A445" s="406" t="s">
        <v>197</v>
      </c>
      <c r="B445" s="127" t="s">
        <v>541</v>
      </c>
      <c r="C445" s="135">
        <f t="shared" ref="C445:F447" si="23">C25+C67+C109+C151+C193+C235+C277+C319+C361+C403</f>
        <v>0</v>
      </c>
      <c r="D445" s="135">
        <f t="shared" si="23"/>
        <v>0</v>
      </c>
      <c r="E445" s="135">
        <f t="shared" si="23"/>
        <v>0</v>
      </c>
      <c r="F445" s="135">
        <f t="shared" si="23"/>
        <v>0</v>
      </c>
      <c r="G445" s="407" t="s">
        <v>535</v>
      </c>
      <c r="H445" s="408">
        <f t="shared" si="22"/>
        <v>0</v>
      </c>
    </row>
    <row r="446" spans="1:8" ht="15" customHeight="1">
      <c r="A446" s="409" t="s">
        <v>537</v>
      </c>
      <c r="B446" s="127" t="s">
        <v>542</v>
      </c>
      <c r="C446" s="135">
        <f t="shared" si="23"/>
        <v>0</v>
      </c>
      <c r="D446" s="135">
        <f t="shared" si="23"/>
        <v>0</v>
      </c>
      <c r="E446" s="135">
        <f t="shared" si="23"/>
        <v>0</v>
      </c>
      <c r="F446" s="135">
        <f t="shared" si="23"/>
        <v>0</v>
      </c>
      <c r="G446" s="407" t="s">
        <v>535</v>
      </c>
      <c r="H446" s="408">
        <f t="shared" si="22"/>
        <v>0</v>
      </c>
    </row>
    <row r="447" spans="1:8" ht="15" customHeight="1">
      <c r="A447" s="132"/>
      <c r="B447" s="127" t="s">
        <v>543</v>
      </c>
      <c r="C447" s="135">
        <f t="shared" si="23"/>
        <v>0</v>
      </c>
      <c r="D447" s="135">
        <f t="shared" si="23"/>
        <v>0</v>
      </c>
      <c r="E447" s="135">
        <f t="shared" si="23"/>
        <v>0</v>
      </c>
      <c r="F447" s="135">
        <f t="shared" si="23"/>
        <v>0</v>
      </c>
      <c r="G447" s="407" t="s">
        <v>535</v>
      </c>
      <c r="H447" s="408">
        <f t="shared" si="22"/>
        <v>0</v>
      </c>
    </row>
    <row r="448" spans="1:8" ht="15" customHeight="1">
      <c r="A448" s="410"/>
      <c r="B448" s="411" t="s">
        <v>544</v>
      </c>
      <c r="C448" s="412">
        <f>C444+C445-C446-C447</f>
        <v>0</v>
      </c>
      <c r="D448" s="412">
        <f>D444+D445-D446-D447</f>
        <v>0</v>
      </c>
      <c r="E448" s="412">
        <f>E444+E445-E446-E447</f>
        <v>0</v>
      </c>
      <c r="F448" s="412">
        <f>F444+F445-F446-F447</f>
        <v>0</v>
      </c>
      <c r="G448" s="413" t="s">
        <v>535</v>
      </c>
      <c r="H448" s="414">
        <f t="shared" si="22"/>
        <v>0</v>
      </c>
    </row>
    <row r="449" spans="1:8" ht="15" customHeight="1">
      <c r="A449" s="132"/>
      <c r="B449" s="127" t="s">
        <v>540</v>
      </c>
      <c r="C449" s="135">
        <f>C448</f>
        <v>0</v>
      </c>
      <c r="D449" s="135">
        <f>D448</f>
        <v>0</v>
      </c>
      <c r="E449" s="135">
        <f>E448</f>
        <v>0</v>
      </c>
      <c r="F449" s="135">
        <f>F448</f>
        <v>0</v>
      </c>
      <c r="G449" s="423">
        <f>G29+G71+G113+G155+G197+G239+G281+G323+G365+G407</f>
        <v>0</v>
      </c>
      <c r="H449" s="408">
        <f t="shared" si="22"/>
        <v>0</v>
      </c>
    </row>
    <row r="450" spans="1:8" ht="15" customHeight="1">
      <c r="A450" s="406" t="s">
        <v>197</v>
      </c>
      <c r="B450" s="127" t="s">
        <v>541</v>
      </c>
      <c r="C450" s="135">
        <f t="shared" ref="C450:F452" si="24">C30+C72+C114+C156+C198+C240+C282+C324+C366+C408</f>
        <v>0</v>
      </c>
      <c r="D450" s="135">
        <f t="shared" si="24"/>
        <v>0</v>
      </c>
      <c r="E450" s="135">
        <f t="shared" si="24"/>
        <v>0</v>
      </c>
      <c r="F450" s="135">
        <f t="shared" si="24"/>
        <v>0</v>
      </c>
      <c r="G450" s="135">
        <f>G30+G72+G114+G156+G198+G240+G282+G324+G366+G408</f>
        <v>0</v>
      </c>
      <c r="H450" s="408">
        <f t="shared" si="22"/>
        <v>0</v>
      </c>
    </row>
    <row r="451" spans="1:8" ht="15" customHeight="1">
      <c r="A451" s="409" t="s">
        <v>537</v>
      </c>
      <c r="B451" s="127" t="s">
        <v>542</v>
      </c>
      <c r="C451" s="135">
        <f t="shared" si="24"/>
        <v>0</v>
      </c>
      <c r="D451" s="135">
        <f t="shared" si="24"/>
        <v>0</v>
      </c>
      <c r="E451" s="135">
        <f t="shared" si="24"/>
        <v>0</v>
      </c>
      <c r="F451" s="135">
        <f t="shared" si="24"/>
        <v>0</v>
      </c>
      <c r="G451" s="135">
        <f>G31+G73+G115+G157+G199+G241+G283+G325+G367+G409</f>
        <v>0</v>
      </c>
      <c r="H451" s="408">
        <f t="shared" si="22"/>
        <v>0</v>
      </c>
    </row>
    <row r="452" spans="1:8" ht="15" customHeight="1">
      <c r="A452" s="132"/>
      <c r="B452" s="127" t="s">
        <v>543</v>
      </c>
      <c r="C452" s="135">
        <f t="shared" si="24"/>
        <v>0</v>
      </c>
      <c r="D452" s="135">
        <f t="shared" si="24"/>
        <v>0</v>
      </c>
      <c r="E452" s="135">
        <f t="shared" si="24"/>
        <v>0</v>
      </c>
      <c r="F452" s="135">
        <f t="shared" si="24"/>
        <v>0</v>
      </c>
      <c r="G452" s="135">
        <f>G32+G74+G116+G158+G200+G242+G284+G326+G368+G410</f>
        <v>0</v>
      </c>
      <c r="H452" s="408">
        <f t="shared" si="22"/>
        <v>0</v>
      </c>
    </row>
    <row r="453" spans="1:8" ht="15" customHeight="1" thickBot="1">
      <c r="A453" s="419"/>
      <c r="B453" s="128" t="s">
        <v>544</v>
      </c>
      <c r="C453" s="420">
        <f>C449+C450-C451-C452</f>
        <v>0</v>
      </c>
      <c r="D453" s="420">
        <f>D449+D450-D451-D452</f>
        <v>0</v>
      </c>
      <c r="E453" s="420">
        <f>E449+E450-E451-E452</f>
        <v>0</v>
      </c>
      <c r="F453" s="420">
        <f>F449+F450-F451-F452</f>
        <v>0</v>
      </c>
      <c r="G453" s="420">
        <f>G449+G450-G451-G452</f>
        <v>0</v>
      </c>
      <c r="H453" s="421">
        <f t="shared" si="22"/>
        <v>0</v>
      </c>
    </row>
    <row r="454" spans="1:8" ht="15" thickTop="1"/>
  </sheetData>
  <mergeCells count="55">
    <mergeCell ref="B422:H422"/>
    <mergeCell ref="A427:A429"/>
    <mergeCell ref="B427:H427"/>
    <mergeCell ref="B428:B429"/>
    <mergeCell ref="H428:H429"/>
    <mergeCell ref="B380:H380"/>
    <mergeCell ref="A385:A387"/>
    <mergeCell ref="B385:H385"/>
    <mergeCell ref="B386:B387"/>
    <mergeCell ref="H386:H387"/>
    <mergeCell ref="B338:H338"/>
    <mergeCell ref="A343:A345"/>
    <mergeCell ref="B343:H343"/>
    <mergeCell ref="B344:B345"/>
    <mergeCell ref="H344:H345"/>
    <mergeCell ref="B296:H296"/>
    <mergeCell ref="A301:A303"/>
    <mergeCell ref="B301:H301"/>
    <mergeCell ref="B302:B303"/>
    <mergeCell ref="H302:H303"/>
    <mergeCell ref="B254:H254"/>
    <mergeCell ref="A259:A261"/>
    <mergeCell ref="B259:H259"/>
    <mergeCell ref="B260:B261"/>
    <mergeCell ref="H260:H261"/>
    <mergeCell ref="B212:H212"/>
    <mergeCell ref="A217:A219"/>
    <mergeCell ref="B217:H217"/>
    <mergeCell ref="B218:B219"/>
    <mergeCell ref="H218:H219"/>
    <mergeCell ref="B170:H170"/>
    <mergeCell ref="A175:A177"/>
    <mergeCell ref="B175:H175"/>
    <mergeCell ref="B176:B177"/>
    <mergeCell ref="H176:H177"/>
    <mergeCell ref="B128:H128"/>
    <mergeCell ref="A133:A135"/>
    <mergeCell ref="B133:H133"/>
    <mergeCell ref="B134:B135"/>
    <mergeCell ref="H134:H135"/>
    <mergeCell ref="B86:H86"/>
    <mergeCell ref="A91:A93"/>
    <mergeCell ref="B91:H91"/>
    <mergeCell ref="B92:B93"/>
    <mergeCell ref="H92:H93"/>
    <mergeCell ref="B44:H44"/>
    <mergeCell ref="A49:A51"/>
    <mergeCell ref="B49:H49"/>
    <mergeCell ref="B50:B51"/>
    <mergeCell ref="H50:H51"/>
    <mergeCell ref="B2:H2"/>
    <mergeCell ref="A7:A9"/>
    <mergeCell ref="B7:H7"/>
    <mergeCell ref="B8:B9"/>
    <mergeCell ref="H8:H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5"/>
  <sheetViews>
    <sheetView workbookViewId="0">
      <selection activeCell="I55" sqref="I55"/>
    </sheetView>
  </sheetViews>
  <sheetFormatPr baseColWidth="10" defaultRowHeight="14.4"/>
  <cols>
    <col min="1" max="1" width="19.33203125" customWidth="1"/>
    <col min="2" max="2" width="30.5546875" customWidth="1"/>
    <col min="3" max="7" width="15.88671875" customWidth="1"/>
    <col min="257" max="257" width="19.33203125" customWidth="1"/>
    <col min="258" max="258" width="30.5546875" customWidth="1"/>
    <col min="259" max="263" width="15.88671875" customWidth="1"/>
    <col min="513" max="513" width="19.33203125" customWidth="1"/>
    <col min="514" max="514" width="30.5546875" customWidth="1"/>
    <col min="515" max="519" width="15.88671875" customWidth="1"/>
    <col min="769" max="769" width="19.33203125" customWidth="1"/>
    <col min="770" max="770" width="30.5546875" customWidth="1"/>
    <col min="771" max="775" width="15.88671875" customWidth="1"/>
    <col min="1025" max="1025" width="19.33203125" customWidth="1"/>
    <col min="1026" max="1026" width="30.5546875" customWidth="1"/>
    <col min="1027" max="1031" width="15.88671875" customWidth="1"/>
    <col min="1281" max="1281" width="19.33203125" customWidth="1"/>
    <col min="1282" max="1282" width="30.5546875" customWidth="1"/>
    <col min="1283" max="1287" width="15.88671875" customWidth="1"/>
    <col min="1537" max="1537" width="19.33203125" customWidth="1"/>
    <col min="1538" max="1538" width="30.5546875" customWidth="1"/>
    <col min="1539" max="1543" width="15.88671875" customWidth="1"/>
    <col min="1793" max="1793" width="19.33203125" customWidth="1"/>
    <col min="1794" max="1794" width="30.5546875" customWidth="1"/>
    <col min="1795" max="1799" width="15.88671875" customWidth="1"/>
    <col min="2049" max="2049" width="19.33203125" customWidth="1"/>
    <col min="2050" max="2050" width="30.5546875" customWidth="1"/>
    <col min="2051" max="2055" width="15.88671875" customWidth="1"/>
    <col min="2305" max="2305" width="19.33203125" customWidth="1"/>
    <col min="2306" max="2306" width="30.5546875" customWidth="1"/>
    <col min="2307" max="2311" width="15.88671875" customWidth="1"/>
    <col min="2561" max="2561" width="19.33203125" customWidth="1"/>
    <col min="2562" max="2562" width="30.5546875" customWidth="1"/>
    <col min="2563" max="2567" width="15.88671875" customWidth="1"/>
    <col min="2817" max="2817" width="19.33203125" customWidth="1"/>
    <col min="2818" max="2818" width="30.5546875" customWidth="1"/>
    <col min="2819" max="2823" width="15.88671875" customWidth="1"/>
    <col min="3073" max="3073" width="19.33203125" customWidth="1"/>
    <col min="3074" max="3074" width="30.5546875" customWidth="1"/>
    <col min="3075" max="3079" width="15.88671875" customWidth="1"/>
    <col min="3329" max="3329" width="19.33203125" customWidth="1"/>
    <col min="3330" max="3330" width="30.5546875" customWidth="1"/>
    <col min="3331" max="3335" width="15.88671875" customWidth="1"/>
    <col min="3585" max="3585" width="19.33203125" customWidth="1"/>
    <col min="3586" max="3586" width="30.5546875" customWidth="1"/>
    <col min="3587" max="3591" width="15.88671875" customWidth="1"/>
    <col min="3841" max="3841" width="19.33203125" customWidth="1"/>
    <col min="3842" max="3842" width="30.5546875" customWidth="1"/>
    <col min="3843" max="3847" width="15.88671875" customWidth="1"/>
    <col min="4097" max="4097" width="19.33203125" customWidth="1"/>
    <col min="4098" max="4098" width="30.5546875" customWidth="1"/>
    <col min="4099" max="4103" width="15.88671875" customWidth="1"/>
    <col min="4353" max="4353" width="19.33203125" customWidth="1"/>
    <col min="4354" max="4354" width="30.5546875" customWidth="1"/>
    <col min="4355" max="4359" width="15.88671875" customWidth="1"/>
    <col min="4609" max="4609" width="19.33203125" customWidth="1"/>
    <col min="4610" max="4610" width="30.5546875" customWidth="1"/>
    <col min="4611" max="4615" width="15.88671875" customWidth="1"/>
    <col min="4865" max="4865" width="19.33203125" customWidth="1"/>
    <col min="4866" max="4866" width="30.5546875" customWidth="1"/>
    <col min="4867" max="4871" width="15.88671875" customWidth="1"/>
    <col min="5121" max="5121" width="19.33203125" customWidth="1"/>
    <col min="5122" max="5122" width="30.5546875" customWidth="1"/>
    <col min="5123" max="5127" width="15.88671875" customWidth="1"/>
    <col min="5377" max="5377" width="19.33203125" customWidth="1"/>
    <col min="5378" max="5378" width="30.5546875" customWidth="1"/>
    <col min="5379" max="5383" width="15.88671875" customWidth="1"/>
    <col min="5633" max="5633" width="19.33203125" customWidth="1"/>
    <col min="5634" max="5634" width="30.5546875" customWidth="1"/>
    <col min="5635" max="5639" width="15.88671875" customWidth="1"/>
    <col min="5889" max="5889" width="19.33203125" customWidth="1"/>
    <col min="5890" max="5890" width="30.5546875" customWidth="1"/>
    <col min="5891" max="5895" width="15.88671875" customWidth="1"/>
    <col min="6145" max="6145" width="19.33203125" customWidth="1"/>
    <col min="6146" max="6146" width="30.5546875" customWidth="1"/>
    <col min="6147" max="6151" width="15.88671875" customWidth="1"/>
    <col min="6401" max="6401" width="19.33203125" customWidth="1"/>
    <col min="6402" max="6402" width="30.5546875" customWidth="1"/>
    <col min="6403" max="6407" width="15.88671875" customWidth="1"/>
    <col min="6657" max="6657" width="19.33203125" customWidth="1"/>
    <col min="6658" max="6658" width="30.5546875" customWidth="1"/>
    <col min="6659" max="6663" width="15.88671875" customWidth="1"/>
    <col min="6913" max="6913" width="19.33203125" customWidth="1"/>
    <col min="6914" max="6914" width="30.5546875" customWidth="1"/>
    <col min="6915" max="6919" width="15.88671875" customWidth="1"/>
    <col min="7169" max="7169" width="19.33203125" customWidth="1"/>
    <col min="7170" max="7170" width="30.5546875" customWidth="1"/>
    <col min="7171" max="7175" width="15.88671875" customWidth="1"/>
    <col min="7425" max="7425" width="19.33203125" customWidth="1"/>
    <col min="7426" max="7426" width="30.5546875" customWidth="1"/>
    <col min="7427" max="7431" width="15.88671875" customWidth="1"/>
    <col min="7681" max="7681" width="19.33203125" customWidth="1"/>
    <col min="7682" max="7682" width="30.5546875" customWidth="1"/>
    <col min="7683" max="7687" width="15.88671875" customWidth="1"/>
    <col min="7937" max="7937" width="19.33203125" customWidth="1"/>
    <col min="7938" max="7938" width="30.5546875" customWidth="1"/>
    <col min="7939" max="7943" width="15.88671875" customWidth="1"/>
    <col min="8193" max="8193" width="19.33203125" customWidth="1"/>
    <col min="8194" max="8194" width="30.5546875" customWidth="1"/>
    <col min="8195" max="8199" width="15.88671875" customWidth="1"/>
    <col min="8449" max="8449" width="19.33203125" customWidth="1"/>
    <col min="8450" max="8450" width="30.5546875" customWidth="1"/>
    <col min="8451" max="8455" width="15.88671875" customWidth="1"/>
    <col min="8705" max="8705" width="19.33203125" customWidth="1"/>
    <col min="8706" max="8706" width="30.5546875" customWidth="1"/>
    <col min="8707" max="8711" width="15.88671875" customWidth="1"/>
    <col min="8961" max="8961" width="19.33203125" customWidth="1"/>
    <col min="8962" max="8962" width="30.5546875" customWidth="1"/>
    <col min="8963" max="8967" width="15.88671875" customWidth="1"/>
    <col min="9217" max="9217" width="19.33203125" customWidth="1"/>
    <col min="9218" max="9218" width="30.5546875" customWidth="1"/>
    <col min="9219" max="9223" width="15.88671875" customWidth="1"/>
    <col min="9473" max="9473" width="19.33203125" customWidth="1"/>
    <col min="9474" max="9474" width="30.5546875" customWidth="1"/>
    <col min="9475" max="9479" width="15.88671875" customWidth="1"/>
    <col min="9729" max="9729" width="19.33203125" customWidth="1"/>
    <col min="9730" max="9730" width="30.5546875" customWidth="1"/>
    <col min="9731" max="9735" width="15.88671875" customWidth="1"/>
    <col min="9985" max="9985" width="19.33203125" customWidth="1"/>
    <col min="9986" max="9986" width="30.5546875" customWidth="1"/>
    <col min="9987" max="9991" width="15.88671875" customWidth="1"/>
    <col min="10241" max="10241" width="19.33203125" customWidth="1"/>
    <col min="10242" max="10242" width="30.5546875" customWidth="1"/>
    <col min="10243" max="10247" width="15.88671875" customWidth="1"/>
    <col min="10497" max="10497" width="19.33203125" customWidth="1"/>
    <col min="10498" max="10498" width="30.5546875" customWidth="1"/>
    <col min="10499" max="10503" width="15.88671875" customWidth="1"/>
    <col min="10753" max="10753" width="19.33203125" customWidth="1"/>
    <col min="10754" max="10754" width="30.5546875" customWidth="1"/>
    <col min="10755" max="10759" width="15.88671875" customWidth="1"/>
    <col min="11009" max="11009" width="19.33203125" customWidth="1"/>
    <col min="11010" max="11010" width="30.5546875" customWidth="1"/>
    <col min="11011" max="11015" width="15.88671875" customWidth="1"/>
    <col min="11265" max="11265" width="19.33203125" customWidth="1"/>
    <col min="11266" max="11266" width="30.5546875" customWidth="1"/>
    <col min="11267" max="11271" width="15.88671875" customWidth="1"/>
    <col min="11521" max="11521" width="19.33203125" customWidth="1"/>
    <col min="11522" max="11522" width="30.5546875" customWidth="1"/>
    <col min="11523" max="11527" width="15.88671875" customWidth="1"/>
    <col min="11777" max="11777" width="19.33203125" customWidth="1"/>
    <col min="11778" max="11778" width="30.5546875" customWidth="1"/>
    <col min="11779" max="11783" width="15.88671875" customWidth="1"/>
    <col min="12033" max="12033" width="19.33203125" customWidth="1"/>
    <col min="12034" max="12034" width="30.5546875" customWidth="1"/>
    <col min="12035" max="12039" width="15.88671875" customWidth="1"/>
    <col min="12289" max="12289" width="19.33203125" customWidth="1"/>
    <col min="12290" max="12290" width="30.5546875" customWidth="1"/>
    <col min="12291" max="12295" width="15.88671875" customWidth="1"/>
    <col min="12545" max="12545" width="19.33203125" customWidth="1"/>
    <col min="12546" max="12546" width="30.5546875" customWidth="1"/>
    <col min="12547" max="12551" width="15.88671875" customWidth="1"/>
    <col min="12801" max="12801" width="19.33203125" customWidth="1"/>
    <col min="12802" max="12802" width="30.5546875" customWidth="1"/>
    <col min="12803" max="12807" width="15.88671875" customWidth="1"/>
    <col min="13057" max="13057" width="19.33203125" customWidth="1"/>
    <col min="13058" max="13058" width="30.5546875" customWidth="1"/>
    <col min="13059" max="13063" width="15.88671875" customWidth="1"/>
    <col min="13313" max="13313" width="19.33203125" customWidth="1"/>
    <col min="13314" max="13314" width="30.5546875" customWidth="1"/>
    <col min="13315" max="13319" width="15.88671875" customWidth="1"/>
    <col min="13569" max="13569" width="19.33203125" customWidth="1"/>
    <col min="13570" max="13570" width="30.5546875" customWidth="1"/>
    <col min="13571" max="13575" width="15.88671875" customWidth="1"/>
    <col min="13825" max="13825" width="19.33203125" customWidth="1"/>
    <col min="13826" max="13826" width="30.5546875" customWidth="1"/>
    <col min="13827" max="13831" width="15.88671875" customWidth="1"/>
    <col min="14081" max="14081" width="19.33203125" customWidth="1"/>
    <col min="14082" max="14082" width="30.5546875" customWidth="1"/>
    <col min="14083" max="14087" width="15.88671875" customWidth="1"/>
    <col min="14337" max="14337" width="19.33203125" customWidth="1"/>
    <col min="14338" max="14338" width="30.5546875" customWidth="1"/>
    <col min="14339" max="14343" width="15.88671875" customWidth="1"/>
    <col min="14593" max="14593" width="19.33203125" customWidth="1"/>
    <col min="14594" max="14594" width="30.5546875" customWidth="1"/>
    <col min="14595" max="14599" width="15.88671875" customWidth="1"/>
    <col min="14849" max="14849" width="19.33203125" customWidth="1"/>
    <col min="14850" max="14850" width="30.5546875" customWidth="1"/>
    <col min="14851" max="14855" width="15.88671875" customWidth="1"/>
    <col min="15105" max="15105" width="19.33203125" customWidth="1"/>
    <col min="15106" max="15106" width="30.5546875" customWidth="1"/>
    <col min="15107" max="15111" width="15.88671875" customWidth="1"/>
    <col min="15361" max="15361" width="19.33203125" customWidth="1"/>
    <col min="15362" max="15362" width="30.5546875" customWidth="1"/>
    <col min="15363" max="15367" width="15.88671875" customWidth="1"/>
    <col min="15617" max="15617" width="19.33203125" customWidth="1"/>
    <col min="15618" max="15618" width="30.5546875" customWidth="1"/>
    <col min="15619" max="15623" width="15.88671875" customWidth="1"/>
    <col min="15873" max="15873" width="19.33203125" customWidth="1"/>
    <col min="15874" max="15874" width="30.5546875" customWidth="1"/>
    <col min="15875" max="15879" width="15.88671875" customWidth="1"/>
    <col min="16129" max="16129" width="19.33203125" customWidth="1"/>
    <col min="16130" max="16130" width="30.5546875" customWidth="1"/>
    <col min="16131" max="16135" width="15.88671875" customWidth="1"/>
  </cols>
  <sheetData>
    <row r="1" spans="1:7" ht="13.5" customHeight="1">
      <c r="A1" s="145" t="s">
        <v>490</v>
      </c>
      <c r="B1" s="704" t="s">
        <v>549</v>
      </c>
      <c r="C1" s="704"/>
      <c r="D1" s="704"/>
      <c r="E1" s="704"/>
      <c r="F1" s="704"/>
      <c r="G1" s="704"/>
    </row>
    <row r="2" spans="1:7" ht="13.5" customHeight="1">
      <c r="A2" s="145" t="s">
        <v>491</v>
      </c>
      <c r="B2" s="125" t="s">
        <v>550</v>
      </c>
      <c r="D2" s="146" t="s">
        <v>19</v>
      </c>
      <c r="E2" s="125" t="s">
        <v>551</v>
      </c>
    </row>
    <row r="3" spans="1:7" ht="20.25" customHeight="1">
      <c r="A3" s="317" t="s">
        <v>552</v>
      </c>
    </row>
    <row r="4" spans="1:7">
      <c r="A4" s="424"/>
      <c r="B4" s="425" t="s">
        <v>553</v>
      </c>
    </row>
    <row r="5" spans="1:7" ht="24" customHeight="1">
      <c r="A5" s="426" t="s">
        <v>554</v>
      </c>
      <c r="B5" s="317" t="s">
        <v>555</v>
      </c>
    </row>
    <row r="6" spans="1:7" ht="13.5" customHeight="1" thickBot="1">
      <c r="A6" s="426"/>
      <c r="C6" s="427"/>
    </row>
    <row r="7" spans="1:7" ht="24" customHeight="1" thickTop="1">
      <c r="A7" s="705" t="s">
        <v>556</v>
      </c>
      <c r="B7" s="708" t="s">
        <v>557</v>
      </c>
      <c r="C7" s="711" t="s">
        <v>558</v>
      </c>
      <c r="D7" s="712"/>
      <c r="E7" s="712"/>
      <c r="F7" s="712"/>
      <c r="G7" s="713"/>
    </row>
    <row r="8" spans="1:7" ht="15" customHeight="1">
      <c r="A8" s="706"/>
      <c r="B8" s="709"/>
      <c r="C8" s="428" t="s">
        <v>197</v>
      </c>
      <c r="D8" s="428" t="s">
        <v>197</v>
      </c>
      <c r="E8" s="428" t="s">
        <v>197</v>
      </c>
      <c r="F8" s="428" t="s">
        <v>197</v>
      </c>
      <c r="G8" s="429" t="s">
        <v>197</v>
      </c>
    </row>
    <row r="9" spans="1:7" ht="15" customHeight="1">
      <c r="A9" s="707"/>
      <c r="B9" s="710"/>
      <c r="C9" s="430" t="s">
        <v>129</v>
      </c>
      <c r="D9" s="430" t="s">
        <v>129</v>
      </c>
      <c r="E9" s="430" t="s">
        <v>129</v>
      </c>
      <c r="F9" s="430" t="s">
        <v>129</v>
      </c>
      <c r="G9" s="431" t="s">
        <v>129</v>
      </c>
    </row>
    <row r="10" spans="1:7" ht="15" customHeight="1">
      <c r="A10" s="432"/>
      <c r="B10" t="s">
        <v>559</v>
      </c>
      <c r="C10" s="137">
        <v>0</v>
      </c>
      <c r="D10" s="137">
        <v>0</v>
      </c>
      <c r="E10" s="137">
        <v>0</v>
      </c>
      <c r="F10" s="137">
        <v>0</v>
      </c>
      <c r="G10" s="138">
        <v>0</v>
      </c>
    </row>
    <row r="11" spans="1:7" ht="15" customHeight="1">
      <c r="A11" s="433" t="s">
        <v>197</v>
      </c>
      <c r="B11" t="s">
        <v>560</v>
      </c>
      <c r="C11" s="137">
        <v>0</v>
      </c>
      <c r="D11" s="137">
        <v>0</v>
      </c>
      <c r="E11" s="137">
        <v>0</v>
      </c>
      <c r="F11" s="137">
        <v>0</v>
      </c>
      <c r="G11" s="138">
        <v>0</v>
      </c>
    </row>
    <row r="12" spans="1:7" ht="15" customHeight="1">
      <c r="A12" s="434" t="s">
        <v>129</v>
      </c>
      <c r="B12" t="s">
        <v>561</v>
      </c>
      <c r="C12" s="135">
        <f>SUM(C10:C11)</f>
        <v>0</v>
      </c>
      <c r="D12" s="135">
        <f>SUM(D10:D11)</f>
        <v>0</v>
      </c>
      <c r="E12" s="135">
        <f>SUM(E10:E11)</f>
        <v>0</v>
      </c>
      <c r="F12" s="135">
        <f>SUM(F10:F11)</f>
        <v>0</v>
      </c>
      <c r="G12" s="136">
        <f>SUM(G10:G11)</f>
        <v>0</v>
      </c>
    </row>
    <row r="13" spans="1:7" ht="15" customHeight="1">
      <c r="A13" s="432"/>
      <c r="B13" t="s">
        <v>562</v>
      </c>
      <c r="C13" s="137">
        <v>0</v>
      </c>
      <c r="D13" s="137">
        <v>0</v>
      </c>
      <c r="E13" s="137">
        <v>0</v>
      </c>
      <c r="F13" s="137">
        <v>0</v>
      </c>
      <c r="G13" s="136">
        <v>0</v>
      </c>
    </row>
    <row r="14" spans="1:7" ht="15" customHeight="1">
      <c r="A14" s="435"/>
      <c r="B14" s="163" t="s">
        <v>563</v>
      </c>
      <c r="C14" s="436" t="e">
        <f>C12/C13</f>
        <v>#DIV/0!</v>
      </c>
      <c r="D14" s="436" t="e">
        <f>D12/D13</f>
        <v>#DIV/0!</v>
      </c>
      <c r="E14" s="436" t="e">
        <f>E12/E13</f>
        <v>#DIV/0!</v>
      </c>
      <c r="F14" s="436" t="e">
        <f>F12/F13</f>
        <v>#DIV/0!</v>
      </c>
      <c r="G14" s="437" t="e">
        <f>G12/G13</f>
        <v>#DIV/0!</v>
      </c>
    </row>
    <row r="15" spans="1:7" ht="15" customHeight="1">
      <c r="A15" s="432"/>
      <c r="B15" t="s">
        <v>559</v>
      </c>
      <c r="C15" s="137">
        <v>0</v>
      </c>
      <c r="D15" s="137">
        <v>0</v>
      </c>
      <c r="E15" s="137">
        <v>0</v>
      </c>
      <c r="F15" s="137">
        <v>0</v>
      </c>
      <c r="G15" s="138">
        <v>0</v>
      </c>
    </row>
    <row r="16" spans="1:7" ht="15" customHeight="1">
      <c r="A16" s="433" t="s">
        <v>197</v>
      </c>
      <c r="B16" t="s">
        <v>560</v>
      </c>
      <c r="C16" s="137">
        <v>0</v>
      </c>
      <c r="D16" s="137">
        <v>0</v>
      </c>
      <c r="E16" s="137">
        <v>0</v>
      </c>
      <c r="F16" s="137">
        <v>0</v>
      </c>
      <c r="G16" s="138">
        <v>0</v>
      </c>
    </row>
    <row r="17" spans="1:7" ht="15" customHeight="1">
      <c r="A17" s="434" t="s">
        <v>129</v>
      </c>
      <c r="B17" t="s">
        <v>561</v>
      </c>
      <c r="C17" s="135">
        <f>SUM(C15:C16)</f>
        <v>0</v>
      </c>
      <c r="D17" s="135">
        <f>SUM(D15:D16)</f>
        <v>0</v>
      </c>
      <c r="E17" s="135">
        <f>SUM(E15:E16)</f>
        <v>0</v>
      </c>
      <c r="F17" s="135">
        <f>SUM(F15:F16)</f>
        <v>0</v>
      </c>
      <c r="G17" s="136">
        <f>SUM(G15:G16)</f>
        <v>0</v>
      </c>
    </row>
    <row r="18" spans="1:7" ht="15" customHeight="1">
      <c r="A18" s="432"/>
      <c r="B18" t="s">
        <v>562</v>
      </c>
      <c r="C18" s="137">
        <v>0</v>
      </c>
      <c r="D18" s="137">
        <v>0</v>
      </c>
      <c r="E18" s="137">
        <v>0</v>
      </c>
      <c r="F18" s="137">
        <v>0</v>
      </c>
      <c r="G18" s="136">
        <v>0</v>
      </c>
    </row>
    <row r="19" spans="1:7" ht="15" customHeight="1">
      <c r="A19" s="435"/>
      <c r="B19" s="163" t="s">
        <v>563</v>
      </c>
      <c r="C19" s="436" t="e">
        <f>C17/C18</f>
        <v>#DIV/0!</v>
      </c>
      <c r="D19" s="436" t="e">
        <f>D17/D18</f>
        <v>#DIV/0!</v>
      </c>
      <c r="E19" s="436" t="e">
        <f>E17/E18</f>
        <v>#DIV/0!</v>
      </c>
      <c r="F19" s="436" t="e">
        <f>F17/F18</f>
        <v>#DIV/0!</v>
      </c>
      <c r="G19" s="437" t="e">
        <f>G17/G18</f>
        <v>#DIV/0!</v>
      </c>
    </row>
    <row r="20" spans="1:7" ht="15" customHeight="1">
      <c r="A20" s="432"/>
      <c r="B20" t="s">
        <v>559</v>
      </c>
      <c r="C20" s="137">
        <v>0</v>
      </c>
      <c r="D20" s="137">
        <v>0</v>
      </c>
      <c r="E20" s="137">
        <v>0</v>
      </c>
      <c r="F20" s="137">
        <v>0</v>
      </c>
      <c r="G20" s="138">
        <v>0</v>
      </c>
    </row>
    <row r="21" spans="1:7" ht="15" customHeight="1">
      <c r="A21" s="433" t="s">
        <v>197</v>
      </c>
      <c r="B21" t="s">
        <v>560</v>
      </c>
      <c r="C21" s="137">
        <v>0</v>
      </c>
      <c r="D21" s="137">
        <v>0</v>
      </c>
      <c r="E21" s="137">
        <v>0</v>
      </c>
      <c r="F21" s="137">
        <v>0</v>
      </c>
      <c r="G21" s="138">
        <v>0</v>
      </c>
    </row>
    <row r="22" spans="1:7" ht="15" customHeight="1">
      <c r="A22" s="434" t="s">
        <v>129</v>
      </c>
      <c r="B22" t="s">
        <v>561</v>
      </c>
      <c r="C22" s="135">
        <f>SUM(C20:C21)</f>
        <v>0</v>
      </c>
      <c r="D22" s="135">
        <f>SUM(D20:D21)</f>
        <v>0</v>
      </c>
      <c r="E22" s="135">
        <f>SUM(E20:E21)</f>
        <v>0</v>
      </c>
      <c r="F22" s="135">
        <f>SUM(F20:F21)</f>
        <v>0</v>
      </c>
      <c r="G22" s="136">
        <f>SUM(G20:G21)</f>
        <v>0</v>
      </c>
    </row>
    <row r="23" spans="1:7" ht="15" customHeight="1">
      <c r="A23" s="432"/>
      <c r="B23" t="s">
        <v>562</v>
      </c>
      <c r="C23" s="137">
        <v>0</v>
      </c>
      <c r="D23" s="137">
        <v>0</v>
      </c>
      <c r="E23" s="137">
        <v>0</v>
      </c>
      <c r="F23" s="137">
        <v>0</v>
      </c>
      <c r="G23" s="136">
        <v>0</v>
      </c>
    </row>
    <row r="24" spans="1:7" ht="15" customHeight="1">
      <c r="A24" s="435"/>
      <c r="B24" s="163" t="s">
        <v>563</v>
      </c>
      <c r="C24" s="436" t="e">
        <f>C22/C23</f>
        <v>#DIV/0!</v>
      </c>
      <c r="D24" s="436" t="e">
        <f>D22/D23</f>
        <v>#DIV/0!</v>
      </c>
      <c r="E24" s="436" t="e">
        <f>E22/E23</f>
        <v>#DIV/0!</v>
      </c>
      <c r="F24" s="436" t="e">
        <f>F22/F23</f>
        <v>#DIV/0!</v>
      </c>
      <c r="G24" s="437" t="e">
        <f>G22/G23</f>
        <v>#DIV/0!</v>
      </c>
    </row>
    <row r="25" spans="1:7" ht="15" customHeight="1">
      <c r="A25" s="432"/>
      <c r="B25" t="s">
        <v>559</v>
      </c>
      <c r="C25" s="137">
        <v>0</v>
      </c>
      <c r="D25" s="137">
        <v>0</v>
      </c>
      <c r="E25" s="137">
        <v>0</v>
      </c>
      <c r="F25" s="137">
        <v>0</v>
      </c>
      <c r="G25" s="138">
        <v>0</v>
      </c>
    </row>
    <row r="26" spans="1:7" ht="15" customHeight="1">
      <c r="A26" s="433" t="s">
        <v>197</v>
      </c>
      <c r="B26" t="s">
        <v>560</v>
      </c>
      <c r="C26" s="137">
        <v>0</v>
      </c>
      <c r="D26" s="137">
        <v>0</v>
      </c>
      <c r="E26" s="137">
        <v>0</v>
      </c>
      <c r="F26" s="137">
        <v>0</v>
      </c>
      <c r="G26" s="138">
        <v>0</v>
      </c>
    </row>
    <row r="27" spans="1:7" ht="15" customHeight="1">
      <c r="A27" s="434" t="s">
        <v>129</v>
      </c>
      <c r="B27" t="s">
        <v>561</v>
      </c>
      <c r="C27" s="135">
        <f>SUM(C25:C26)</f>
        <v>0</v>
      </c>
      <c r="D27" s="135">
        <f>SUM(D25:D26)</f>
        <v>0</v>
      </c>
      <c r="E27" s="135">
        <f>SUM(E25:E26)</f>
        <v>0</v>
      </c>
      <c r="F27" s="135">
        <f>SUM(F25:F26)</f>
        <v>0</v>
      </c>
      <c r="G27" s="136">
        <f>SUM(G25:G26)</f>
        <v>0</v>
      </c>
    </row>
    <row r="28" spans="1:7" ht="15" customHeight="1">
      <c r="A28" s="432"/>
      <c r="B28" t="s">
        <v>562</v>
      </c>
      <c r="C28" s="137">
        <v>0</v>
      </c>
      <c r="D28" s="137">
        <v>0</v>
      </c>
      <c r="E28" s="137">
        <v>0</v>
      </c>
      <c r="F28" s="137">
        <v>0</v>
      </c>
      <c r="G28" s="136">
        <v>0</v>
      </c>
    </row>
    <row r="29" spans="1:7" ht="15" customHeight="1">
      <c r="A29" s="435"/>
      <c r="B29" s="163" t="s">
        <v>563</v>
      </c>
      <c r="C29" s="436" t="e">
        <f>C27/C28</f>
        <v>#DIV/0!</v>
      </c>
      <c r="D29" s="436" t="e">
        <f>D27/D28</f>
        <v>#DIV/0!</v>
      </c>
      <c r="E29" s="436" t="e">
        <f>E27/E28</f>
        <v>#DIV/0!</v>
      </c>
      <c r="F29" s="436" t="e">
        <f>F27/F28</f>
        <v>#DIV/0!</v>
      </c>
      <c r="G29" s="437" t="e">
        <f>G27/G28</f>
        <v>#DIV/0!</v>
      </c>
    </row>
    <row r="30" spans="1:7" ht="15" customHeight="1">
      <c r="A30" s="432"/>
      <c r="B30" t="s">
        <v>559</v>
      </c>
      <c r="C30" s="137">
        <v>0</v>
      </c>
      <c r="D30" s="137">
        <v>0</v>
      </c>
      <c r="E30" s="137">
        <v>0</v>
      </c>
      <c r="F30" s="137">
        <v>0</v>
      </c>
      <c r="G30" s="134">
        <v>0</v>
      </c>
    </row>
    <row r="31" spans="1:7" ht="15" customHeight="1">
      <c r="A31" s="433" t="s">
        <v>197</v>
      </c>
      <c r="B31" t="s">
        <v>560</v>
      </c>
      <c r="C31" s="137">
        <v>0</v>
      </c>
      <c r="D31" s="137">
        <v>0</v>
      </c>
      <c r="E31" s="137">
        <v>0</v>
      </c>
      <c r="F31" s="137">
        <v>0</v>
      </c>
      <c r="G31" s="134">
        <v>0</v>
      </c>
    </row>
    <row r="32" spans="1:7" ht="15" customHeight="1">
      <c r="A32" s="434" t="s">
        <v>129</v>
      </c>
      <c r="B32" t="s">
        <v>561</v>
      </c>
      <c r="C32" s="135">
        <f>SUM(C30:C31)</f>
        <v>0</v>
      </c>
      <c r="D32" s="135">
        <f>SUM(D30:D31)</f>
        <v>0</v>
      </c>
      <c r="E32" s="135">
        <f>SUM(E30:E31)</f>
        <v>0</v>
      </c>
      <c r="F32" s="135">
        <f>SUM(F30:F31)</f>
        <v>0</v>
      </c>
      <c r="G32" s="438">
        <f>SUM(G30:G31)</f>
        <v>0</v>
      </c>
    </row>
    <row r="33" spans="1:7" ht="15" customHeight="1">
      <c r="A33" s="432"/>
      <c r="B33" t="s">
        <v>562</v>
      </c>
      <c r="C33" s="137">
        <v>0</v>
      </c>
      <c r="D33" s="137">
        <v>0</v>
      </c>
      <c r="E33" s="137">
        <v>0</v>
      </c>
      <c r="F33" s="137">
        <v>0</v>
      </c>
      <c r="G33" s="134">
        <v>0</v>
      </c>
    </row>
    <row r="34" spans="1:7" ht="15" customHeight="1" thickBot="1">
      <c r="A34" s="439"/>
      <c r="B34" s="440" t="s">
        <v>563</v>
      </c>
      <c r="C34" s="441" t="e">
        <f>C32/C33</f>
        <v>#DIV/0!</v>
      </c>
      <c r="D34" s="441" t="e">
        <f>D32/D33</f>
        <v>#DIV/0!</v>
      </c>
      <c r="E34" s="441" t="e">
        <f>E32/E33</f>
        <v>#DIV/0!</v>
      </c>
      <c r="F34" s="441" t="e">
        <f>F32/F33</f>
        <v>#DIV/0!</v>
      </c>
      <c r="G34" s="139" t="e">
        <f>G32/G33</f>
        <v>#DIV/0!</v>
      </c>
    </row>
    <row r="35" spans="1:7" ht="15" customHeight="1" thickTop="1">
      <c r="A35" s="442"/>
      <c r="B35" s="443"/>
      <c r="C35" s="444"/>
      <c r="D35" s="444"/>
      <c r="E35" s="444"/>
      <c r="F35" s="444"/>
      <c r="G35" s="444"/>
    </row>
    <row r="36" spans="1:7" ht="13.5" customHeight="1">
      <c r="A36" s="145" t="s">
        <v>490</v>
      </c>
      <c r="B36" s="704" t="s">
        <v>549</v>
      </c>
      <c r="C36" s="704"/>
      <c r="D36" s="704"/>
      <c r="E36" s="704"/>
      <c r="F36" s="704"/>
      <c r="G36" s="704"/>
    </row>
    <row r="37" spans="1:7" ht="13.5" customHeight="1">
      <c r="A37" s="145" t="s">
        <v>491</v>
      </c>
      <c r="B37" s="125" t="s">
        <v>550</v>
      </c>
      <c r="D37" s="146" t="s">
        <v>19</v>
      </c>
      <c r="E37" s="125" t="s">
        <v>551</v>
      </c>
    </row>
    <row r="38" spans="1:7" ht="20.25" customHeight="1">
      <c r="A38" s="317" t="s">
        <v>552</v>
      </c>
    </row>
    <row r="39" spans="1:7">
      <c r="A39" s="424"/>
      <c r="B39" s="425" t="s">
        <v>553</v>
      </c>
    </row>
    <row r="40" spans="1:7" ht="24" customHeight="1">
      <c r="A40" s="426" t="s">
        <v>564</v>
      </c>
      <c r="B40" s="427" t="s">
        <v>565</v>
      </c>
    </row>
    <row r="41" spans="1:7" ht="13.5" customHeight="1" thickBot="1">
      <c r="A41" s="426"/>
      <c r="C41" s="445"/>
    </row>
    <row r="42" spans="1:7" ht="24" customHeight="1" thickTop="1">
      <c r="A42" s="705" t="s">
        <v>556</v>
      </c>
      <c r="B42" s="708" t="s">
        <v>557</v>
      </c>
      <c r="C42" s="711" t="s">
        <v>558</v>
      </c>
      <c r="D42" s="712"/>
      <c r="E42" s="712"/>
      <c r="F42" s="712"/>
      <c r="G42" s="713"/>
    </row>
    <row r="43" spans="1:7" ht="15" customHeight="1">
      <c r="A43" s="706"/>
      <c r="B43" s="709"/>
      <c r="C43" s="428" t="s">
        <v>197</v>
      </c>
      <c r="D43" s="428" t="s">
        <v>197</v>
      </c>
      <c r="E43" s="428" t="s">
        <v>197</v>
      </c>
      <c r="F43" s="428" t="s">
        <v>197</v>
      </c>
      <c r="G43" s="429" t="s">
        <v>197</v>
      </c>
    </row>
    <row r="44" spans="1:7" ht="15" customHeight="1">
      <c r="A44" s="707"/>
      <c r="B44" s="710"/>
      <c r="C44" s="430" t="s">
        <v>129</v>
      </c>
      <c r="D44" s="430" t="s">
        <v>129</v>
      </c>
      <c r="E44" s="430" t="s">
        <v>129</v>
      </c>
      <c r="F44" s="430" t="s">
        <v>129</v>
      </c>
      <c r="G44" s="431" t="s">
        <v>129</v>
      </c>
    </row>
    <row r="45" spans="1:7" ht="15" customHeight="1">
      <c r="A45" s="432"/>
      <c r="B45" t="s">
        <v>559</v>
      </c>
      <c r="C45" s="137">
        <v>0</v>
      </c>
      <c r="D45" s="137">
        <v>0</v>
      </c>
      <c r="E45" s="137">
        <v>0</v>
      </c>
      <c r="F45" s="137">
        <v>0</v>
      </c>
      <c r="G45" s="138">
        <v>0</v>
      </c>
    </row>
    <row r="46" spans="1:7" ht="15" customHeight="1">
      <c r="A46" s="433" t="s">
        <v>197</v>
      </c>
      <c r="B46" t="s">
        <v>560</v>
      </c>
      <c r="C46" s="137">
        <v>0</v>
      </c>
      <c r="D46" s="137">
        <v>0</v>
      </c>
      <c r="E46" s="137">
        <v>0</v>
      </c>
      <c r="F46" s="137">
        <v>0</v>
      </c>
      <c r="G46" s="138">
        <v>0</v>
      </c>
    </row>
    <row r="47" spans="1:7" ht="15" customHeight="1">
      <c r="A47" s="434" t="s">
        <v>129</v>
      </c>
      <c r="B47" t="s">
        <v>561</v>
      </c>
      <c r="C47" s="135">
        <f>SUM(C45:C46)</f>
        <v>0</v>
      </c>
      <c r="D47" s="135">
        <f>SUM(D45:D46)</f>
        <v>0</v>
      </c>
      <c r="E47" s="135">
        <f>SUM(E45:E46)</f>
        <v>0</v>
      </c>
      <c r="F47" s="135">
        <f>SUM(F45:F46)</f>
        <v>0</v>
      </c>
      <c r="G47" s="136">
        <f>SUM(G45:G46)</f>
        <v>0</v>
      </c>
    </row>
    <row r="48" spans="1:7" ht="15" customHeight="1">
      <c r="A48" s="432"/>
      <c r="B48" t="s">
        <v>562</v>
      </c>
      <c r="C48" s="137">
        <v>0</v>
      </c>
      <c r="D48" s="137">
        <v>0</v>
      </c>
      <c r="E48" s="137">
        <v>0</v>
      </c>
      <c r="F48" s="137">
        <v>0</v>
      </c>
      <c r="G48" s="136">
        <v>0</v>
      </c>
    </row>
    <row r="49" spans="1:7" ht="15" customHeight="1">
      <c r="A49" s="435"/>
      <c r="B49" s="163" t="s">
        <v>563</v>
      </c>
      <c r="C49" s="436" t="e">
        <f>C47/C48</f>
        <v>#DIV/0!</v>
      </c>
      <c r="D49" s="436" t="e">
        <f>D47/D48</f>
        <v>#DIV/0!</v>
      </c>
      <c r="E49" s="436" t="e">
        <f>E47/E48</f>
        <v>#DIV/0!</v>
      </c>
      <c r="F49" s="436" t="e">
        <f>F47/F48</f>
        <v>#DIV/0!</v>
      </c>
      <c r="G49" s="437" t="e">
        <f>G47/G48</f>
        <v>#DIV/0!</v>
      </c>
    </row>
    <row r="50" spans="1:7" ht="15" customHeight="1">
      <c r="A50" s="432"/>
      <c r="B50" t="s">
        <v>559</v>
      </c>
      <c r="C50" s="137">
        <v>0</v>
      </c>
      <c r="D50" s="137">
        <v>0</v>
      </c>
      <c r="E50" s="137">
        <v>0</v>
      </c>
      <c r="F50" s="137">
        <v>0</v>
      </c>
      <c r="G50" s="138">
        <v>0</v>
      </c>
    </row>
    <row r="51" spans="1:7" ht="15" customHeight="1">
      <c r="A51" s="433" t="s">
        <v>197</v>
      </c>
      <c r="B51" t="s">
        <v>560</v>
      </c>
      <c r="C51" s="137">
        <v>0</v>
      </c>
      <c r="D51" s="137">
        <v>0</v>
      </c>
      <c r="E51" s="137">
        <v>0</v>
      </c>
      <c r="F51" s="137">
        <v>0</v>
      </c>
      <c r="G51" s="138">
        <v>0</v>
      </c>
    </row>
    <row r="52" spans="1:7" ht="15" customHeight="1">
      <c r="A52" s="434" t="s">
        <v>129</v>
      </c>
      <c r="B52" t="s">
        <v>561</v>
      </c>
      <c r="C52" s="135">
        <f>SUM(C50:C51)</f>
        <v>0</v>
      </c>
      <c r="D52" s="135">
        <f>SUM(D50:D51)</f>
        <v>0</v>
      </c>
      <c r="E52" s="135">
        <f>SUM(E50:E51)</f>
        <v>0</v>
      </c>
      <c r="F52" s="135">
        <f>SUM(F50:F51)</f>
        <v>0</v>
      </c>
      <c r="G52" s="136">
        <f>SUM(G50:G51)</f>
        <v>0</v>
      </c>
    </row>
    <row r="53" spans="1:7" ht="15" customHeight="1">
      <c r="A53" s="432"/>
      <c r="B53" t="s">
        <v>562</v>
      </c>
      <c r="C53" s="137">
        <v>0</v>
      </c>
      <c r="D53" s="137">
        <v>0</v>
      </c>
      <c r="E53" s="137">
        <v>0</v>
      </c>
      <c r="F53" s="137">
        <v>0</v>
      </c>
      <c r="G53" s="136">
        <v>0</v>
      </c>
    </row>
    <row r="54" spans="1:7" ht="15" customHeight="1">
      <c r="A54" s="435"/>
      <c r="B54" s="163" t="s">
        <v>563</v>
      </c>
      <c r="C54" s="436" t="e">
        <f>C52/C53</f>
        <v>#DIV/0!</v>
      </c>
      <c r="D54" s="436" t="e">
        <f>D52/D53</f>
        <v>#DIV/0!</v>
      </c>
      <c r="E54" s="436" t="e">
        <f>E52/E53</f>
        <v>#DIV/0!</v>
      </c>
      <c r="F54" s="436" t="e">
        <f>F52/F53</f>
        <v>#DIV/0!</v>
      </c>
      <c r="G54" s="437" t="e">
        <f>G52/G53</f>
        <v>#DIV/0!</v>
      </c>
    </row>
    <row r="55" spans="1:7" ht="15" customHeight="1">
      <c r="A55" s="432"/>
      <c r="B55" t="s">
        <v>559</v>
      </c>
      <c r="C55" s="137">
        <v>0</v>
      </c>
      <c r="D55" s="137">
        <v>0</v>
      </c>
      <c r="E55" s="137">
        <v>0</v>
      </c>
      <c r="F55" s="137">
        <v>0</v>
      </c>
      <c r="G55" s="138">
        <v>0</v>
      </c>
    </row>
    <row r="56" spans="1:7" ht="15" customHeight="1">
      <c r="A56" s="433" t="s">
        <v>197</v>
      </c>
      <c r="B56" t="s">
        <v>560</v>
      </c>
      <c r="C56" s="137">
        <v>0</v>
      </c>
      <c r="D56" s="137">
        <v>0</v>
      </c>
      <c r="E56" s="137">
        <v>0</v>
      </c>
      <c r="F56" s="137">
        <v>0</v>
      </c>
      <c r="G56" s="138">
        <v>0</v>
      </c>
    </row>
    <row r="57" spans="1:7" ht="15" customHeight="1">
      <c r="A57" s="434" t="s">
        <v>129</v>
      </c>
      <c r="B57" t="s">
        <v>561</v>
      </c>
      <c r="C57" s="135">
        <f>SUM(C55:C56)</f>
        <v>0</v>
      </c>
      <c r="D57" s="135">
        <f>SUM(D55:D56)</f>
        <v>0</v>
      </c>
      <c r="E57" s="135">
        <f>SUM(E55:E56)</f>
        <v>0</v>
      </c>
      <c r="F57" s="135">
        <f>SUM(F55:F56)</f>
        <v>0</v>
      </c>
      <c r="G57" s="136">
        <f>SUM(G55:G56)</f>
        <v>0</v>
      </c>
    </row>
    <row r="58" spans="1:7" ht="15" customHeight="1">
      <c r="A58" s="432"/>
      <c r="B58" t="s">
        <v>562</v>
      </c>
      <c r="C58" s="137">
        <v>0</v>
      </c>
      <c r="D58" s="137">
        <v>0</v>
      </c>
      <c r="E58" s="137">
        <v>0</v>
      </c>
      <c r="F58" s="137">
        <v>0</v>
      </c>
      <c r="G58" s="136">
        <v>0</v>
      </c>
    </row>
    <row r="59" spans="1:7" ht="15" customHeight="1">
      <c r="A59" s="435"/>
      <c r="B59" s="163" t="s">
        <v>563</v>
      </c>
      <c r="C59" s="436" t="e">
        <f>C57/C58</f>
        <v>#DIV/0!</v>
      </c>
      <c r="D59" s="436" t="e">
        <f>D57/D58</f>
        <v>#DIV/0!</v>
      </c>
      <c r="E59" s="436" t="e">
        <f>E57/E58</f>
        <v>#DIV/0!</v>
      </c>
      <c r="F59" s="436" t="e">
        <f>F57/F58</f>
        <v>#DIV/0!</v>
      </c>
      <c r="G59" s="437" t="e">
        <f>G57/G58</f>
        <v>#DIV/0!</v>
      </c>
    </row>
    <row r="60" spans="1:7" ht="15" customHeight="1">
      <c r="A60" s="432"/>
      <c r="B60" t="s">
        <v>559</v>
      </c>
      <c r="C60" s="137">
        <v>0</v>
      </c>
      <c r="D60" s="137">
        <v>0</v>
      </c>
      <c r="E60" s="137">
        <v>0</v>
      </c>
      <c r="F60" s="137">
        <v>0</v>
      </c>
      <c r="G60" s="138">
        <v>0</v>
      </c>
    </row>
    <row r="61" spans="1:7" ht="15" customHeight="1">
      <c r="A61" s="433" t="s">
        <v>197</v>
      </c>
      <c r="B61" t="s">
        <v>560</v>
      </c>
      <c r="C61" s="137">
        <v>0</v>
      </c>
      <c r="D61" s="137">
        <v>0</v>
      </c>
      <c r="E61" s="137">
        <v>0</v>
      </c>
      <c r="F61" s="137">
        <v>0</v>
      </c>
      <c r="G61" s="138">
        <v>0</v>
      </c>
    </row>
    <row r="62" spans="1:7" ht="15" customHeight="1">
      <c r="A62" s="434" t="s">
        <v>129</v>
      </c>
      <c r="B62" t="s">
        <v>561</v>
      </c>
      <c r="C62" s="135">
        <f>SUM(C60:C61)</f>
        <v>0</v>
      </c>
      <c r="D62" s="135">
        <f>SUM(D60:D61)</f>
        <v>0</v>
      </c>
      <c r="E62" s="135">
        <f>SUM(E60:E61)</f>
        <v>0</v>
      </c>
      <c r="F62" s="135">
        <f>SUM(F60:F61)</f>
        <v>0</v>
      </c>
      <c r="G62" s="136">
        <f>SUM(G60:G61)</f>
        <v>0</v>
      </c>
    </row>
    <row r="63" spans="1:7" ht="15" customHeight="1">
      <c r="A63" s="432"/>
      <c r="B63" t="s">
        <v>562</v>
      </c>
      <c r="C63" s="137">
        <v>0</v>
      </c>
      <c r="D63" s="137">
        <v>0</v>
      </c>
      <c r="E63" s="137">
        <v>0</v>
      </c>
      <c r="F63" s="137">
        <v>0</v>
      </c>
      <c r="G63" s="136">
        <v>0</v>
      </c>
    </row>
    <row r="64" spans="1:7" ht="15" customHeight="1">
      <c r="A64" s="435"/>
      <c r="B64" s="163" t="s">
        <v>563</v>
      </c>
      <c r="C64" s="436" t="e">
        <f>C62/C63</f>
        <v>#DIV/0!</v>
      </c>
      <c r="D64" s="436" t="e">
        <f>D62/D63</f>
        <v>#DIV/0!</v>
      </c>
      <c r="E64" s="436" t="e">
        <f>E62/E63</f>
        <v>#DIV/0!</v>
      </c>
      <c r="F64" s="436" t="e">
        <f>F62/F63</f>
        <v>#DIV/0!</v>
      </c>
      <c r="G64" s="437" t="e">
        <f>G62/G63</f>
        <v>#DIV/0!</v>
      </c>
    </row>
    <row r="65" spans="1:7" ht="15" customHeight="1">
      <c r="A65" s="432"/>
      <c r="B65" t="s">
        <v>559</v>
      </c>
      <c r="C65" s="137">
        <v>0</v>
      </c>
      <c r="D65" s="137">
        <v>0</v>
      </c>
      <c r="E65" s="137">
        <v>0</v>
      </c>
      <c r="F65" s="137">
        <v>0</v>
      </c>
      <c r="G65" s="134">
        <v>0</v>
      </c>
    </row>
    <row r="66" spans="1:7" ht="15" customHeight="1">
      <c r="A66" s="433" t="s">
        <v>197</v>
      </c>
      <c r="B66" t="s">
        <v>560</v>
      </c>
      <c r="C66" s="137">
        <v>0</v>
      </c>
      <c r="D66" s="137">
        <v>0</v>
      </c>
      <c r="E66" s="137">
        <v>0</v>
      </c>
      <c r="F66" s="137">
        <v>0</v>
      </c>
      <c r="G66" s="134">
        <v>0</v>
      </c>
    </row>
    <row r="67" spans="1:7" ht="15" customHeight="1">
      <c r="A67" s="434" t="s">
        <v>129</v>
      </c>
      <c r="B67" t="s">
        <v>561</v>
      </c>
      <c r="C67" s="135">
        <f>SUM(C65:C66)</f>
        <v>0</v>
      </c>
      <c r="D67" s="135">
        <f>SUM(D65:D66)</f>
        <v>0</v>
      </c>
      <c r="E67" s="135">
        <f>SUM(E65:E66)</f>
        <v>0</v>
      </c>
      <c r="F67" s="135">
        <f>SUM(F65:F66)</f>
        <v>0</v>
      </c>
      <c r="G67" s="438">
        <f>SUM(G65:G66)</f>
        <v>0</v>
      </c>
    </row>
    <row r="68" spans="1:7" ht="15" customHeight="1">
      <c r="A68" s="432"/>
      <c r="B68" t="s">
        <v>562</v>
      </c>
      <c r="C68" s="137">
        <v>0</v>
      </c>
      <c r="D68" s="137">
        <v>0</v>
      </c>
      <c r="E68" s="137">
        <v>0</v>
      </c>
      <c r="F68" s="137">
        <v>0</v>
      </c>
      <c r="G68" s="134">
        <v>0</v>
      </c>
    </row>
    <row r="69" spans="1:7" ht="15" customHeight="1" thickBot="1">
      <c r="A69" s="439"/>
      <c r="B69" s="440" t="s">
        <v>563</v>
      </c>
      <c r="C69" s="441" t="e">
        <f>C67/C68</f>
        <v>#DIV/0!</v>
      </c>
      <c r="D69" s="441" t="e">
        <f>D67/D68</f>
        <v>#DIV/0!</v>
      </c>
      <c r="E69" s="441" t="e">
        <f>E67/E68</f>
        <v>#DIV/0!</v>
      </c>
      <c r="F69" s="441" t="e">
        <f>F67/F68</f>
        <v>#DIV/0!</v>
      </c>
      <c r="G69" s="139" t="e">
        <f>G67/G68</f>
        <v>#DIV/0!</v>
      </c>
    </row>
    <row r="70" spans="1:7" ht="15" customHeight="1" thickTop="1">
      <c r="A70" s="442"/>
      <c r="B70" s="443"/>
      <c r="C70" s="444"/>
      <c r="D70" s="444"/>
      <c r="E70" s="444"/>
      <c r="F70" s="444"/>
      <c r="G70" s="444"/>
    </row>
    <row r="71" spans="1:7" ht="13.5" customHeight="1">
      <c r="A71" s="145" t="s">
        <v>490</v>
      </c>
      <c r="B71" s="704" t="s">
        <v>549</v>
      </c>
      <c r="C71" s="704"/>
      <c r="D71" s="704"/>
      <c r="E71" s="704"/>
      <c r="F71" s="704"/>
      <c r="G71" s="704"/>
    </row>
    <row r="72" spans="1:7" ht="13.5" customHeight="1">
      <c r="A72" s="145" t="s">
        <v>491</v>
      </c>
      <c r="B72" s="125" t="s">
        <v>550</v>
      </c>
      <c r="D72" s="146" t="s">
        <v>19</v>
      </c>
      <c r="E72" s="125" t="s">
        <v>551</v>
      </c>
    </row>
    <row r="73" spans="1:7" ht="20.25" customHeight="1">
      <c r="A73" s="317" t="s">
        <v>552</v>
      </c>
    </row>
    <row r="74" spans="1:7">
      <c r="A74" s="424"/>
      <c r="B74" s="425" t="s">
        <v>553</v>
      </c>
    </row>
    <row r="75" spans="1:7" ht="24" customHeight="1">
      <c r="A75" s="426" t="s">
        <v>564</v>
      </c>
      <c r="B75" s="427" t="s">
        <v>566</v>
      </c>
    </row>
    <row r="76" spans="1:7" ht="12.75" customHeight="1" thickBot="1">
      <c r="A76" s="426"/>
      <c r="B76" s="126"/>
    </row>
    <row r="77" spans="1:7" ht="24" customHeight="1" thickTop="1">
      <c r="A77" s="705" t="s">
        <v>556</v>
      </c>
      <c r="B77" s="708" t="s">
        <v>557</v>
      </c>
      <c r="C77" s="711" t="s">
        <v>558</v>
      </c>
      <c r="D77" s="712"/>
      <c r="E77" s="712"/>
      <c r="F77" s="712"/>
      <c r="G77" s="713"/>
    </row>
    <row r="78" spans="1:7" ht="15" customHeight="1">
      <c r="A78" s="706"/>
      <c r="B78" s="709"/>
      <c r="C78" s="428" t="s">
        <v>197</v>
      </c>
      <c r="D78" s="428" t="s">
        <v>197</v>
      </c>
      <c r="E78" s="428" t="s">
        <v>197</v>
      </c>
      <c r="F78" s="428" t="s">
        <v>197</v>
      </c>
      <c r="G78" s="429" t="s">
        <v>197</v>
      </c>
    </row>
    <row r="79" spans="1:7" ht="15" customHeight="1">
      <c r="A79" s="707"/>
      <c r="B79" s="710"/>
      <c r="C79" s="430" t="s">
        <v>129</v>
      </c>
      <c r="D79" s="430" t="s">
        <v>129</v>
      </c>
      <c r="E79" s="430" t="s">
        <v>129</v>
      </c>
      <c r="F79" s="430" t="s">
        <v>129</v>
      </c>
      <c r="G79" s="431" t="s">
        <v>129</v>
      </c>
    </row>
    <row r="80" spans="1:7" ht="15" customHeight="1">
      <c r="A80" s="432"/>
      <c r="B80" t="s">
        <v>559</v>
      </c>
      <c r="C80" s="137">
        <v>0</v>
      </c>
      <c r="D80" s="137">
        <v>0</v>
      </c>
      <c r="E80" s="137">
        <v>0</v>
      </c>
      <c r="F80" s="137">
        <v>0</v>
      </c>
      <c r="G80" s="138">
        <v>0</v>
      </c>
    </row>
    <row r="81" spans="1:7" ht="15" customHeight="1">
      <c r="A81" s="433" t="s">
        <v>197</v>
      </c>
      <c r="B81" t="s">
        <v>560</v>
      </c>
      <c r="C81" s="137">
        <v>0</v>
      </c>
      <c r="D81" s="137">
        <v>0</v>
      </c>
      <c r="E81" s="137">
        <v>0</v>
      </c>
      <c r="F81" s="137">
        <v>0</v>
      </c>
      <c r="G81" s="138">
        <v>0</v>
      </c>
    </row>
    <row r="82" spans="1:7" ht="15" customHeight="1">
      <c r="A82" s="434" t="s">
        <v>129</v>
      </c>
      <c r="B82" t="s">
        <v>561</v>
      </c>
      <c r="C82" s="135">
        <f>SUM(C80:C81)</f>
        <v>0</v>
      </c>
      <c r="D82" s="135">
        <f>SUM(D80:D81)</f>
        <v>0</v>
      </c>
      <c r="E82" s="135">
        <f>SUM(E80:E81)</f>
        <v>0</v>
      </c>
      <c r="F82" s="135">
        <f>SUM(F80:F81)</f>
        <v>0</v>
      </c>
      <c r="G82" s="136">
        <f>SUM(G80:G81)</f>
        <v>0</v>
      </c>
    </row>
    <row r="83" spans="1:7" ht="15" customHeight="1">
      <c r="A83" s="432"/>
      <c r="B83" t="s">
        <v>562</v>
      </c>
      <c r="C83" s="137">
        <v>0</v>
      </c>
      <c r="D83" s="137">
        <v>0</v>
      </c>
      <c r="E83" s="137">
        <v>0</v>
      </c>
      <c r="F83" s="137">
        <v>0</v>
      </c>
      <c r="G83" s="136">
        <v>0</v>
      </c>
    </row>
    <row r="84" spans="1:7" ht="15" customHeight="1">
      <c r="A84" s="435"/>
      <c r="B84" s="163" t="s">
        <v>563</v>
      </c>
      <c r="C84" s="436" t="e">
        <f>C82/C83</f>
        <v>#DIV/0!</v>
      </c>
      <c r="D84" s="436" t="e">
        <f>D82/D83</f>
        <v>#DIV/0!</v>
      </c>
      <c r="E84" s="436" t="e">
        <f>E82/E83</f>
        <v>#DIV/0!</v>
      </c>
      <c r="F84" s="436" t="e">
        <f>F82/F83</f>
        <v>#DIV/0!</v>
      </c>
      <c r="G84" s="437" t="e">
        <f>G82/G83</f>
        <v>#DIV/0!</v>
      </c>
    </row>
    <row r="85" spans="1:7" ht="15" customHeight="1">
      <c r="A85" s="432"/>
      <c r="B85" t="s">
        <v>559</v>
      </c>
      <c r="C85" s="137">
        <v>0</v>
      </c>
      <c r="D85" s="137">
        <v>0</v>
      </c>
      <c r="E85" s="137">
        <v>0</v>
      </c>
      <c r="F85" s="137">
        <v>0</v>
      </c>
      <c r="G85" s="138">
        <v>0</v>
      </c>
    </row>
    <row r="86" spans="1:7" ht="15" customHeight="1">
      <c r="A86" s="433" t="s">
        <v>197</v>
      </c>
      <c r="B86" t="s">
        <v>560</v>
      </c>
      <c r="C86" s="137">
        <v>0</v>
      </c>
      <c r="D86" s="137">
        <v>0</v>
      </c>
      <c r="E86" s="137">
        <v>0</v>
      </c>
      <c r="F86" s="137">
        <v>0</v>
      </c>
      <c r="G86" s="138">
        <v>0</v>
      </c>
    </row>
    <row r="87" spans="1:7" ht="15" customHeight="1">
      <c r="A87" s="434" t="s">
        <v>129</v>
      </c>
      <c r="B87" t="s">
        <v>561</v>
      </c>
      <c r="C87" s="135">
        <f>SUM(C85:C86)</f>
        <v>0</v>
      </c>
      <c r="D87" s="135">
        <f>SUM(D85:D86)</f>
        <v>0</v>
      </c>
      <c r="E87" s="135">
        <f>SUM(E85:E86)</f>
        <v>0</v>
      </c>
      <c r="F87" s="135">
        <f>SUM(F85:F86)</f>
        <v>0</v>
      </c>
      <c r="G87" s="136">
        <f>SUM(G85:G86)</f>
        <v>0</v>
      </c>
    </row>
    <row r="88" spans="1:7" ht="15" customHeight="1">
      <c r="A88" s="432"/>
      <c r="B88" t="s">
        <v>562</v>
      </c>
      <c r="C88" s="137">
        <v>0</v>
      </c>
      <c r="D88" s="137">
        <v>0</v>
      </c>
      <c r="E88" s="137">
        <v>0</v>
      </c>
      <c r="F88" s="137">
        <v>0</v>
      </c>
      <c r="G88" s="136">
        <v>0</v>
      </c>
    </row>
    <row r="89" spans="1:7" ht="15" customHeight="1">
      <c r="A89" s="435"/>
      <c r="B89" s="163" t="s">
        <v>563</v>
      </c>
      <c r="C89" s="436" t="e">
        <f>C87/C88</f>
        <v>#DIV/0!</v>
      </c>
      <c r="D89" s="436" t="e">
        <f>D87/D88</f>
        <v>#DIV/0!</v>
      </c>
      <c r="E89" s="436" t="e">
        <f>E87/E88</f>
        <v>#DIV/0!</v>
      </c>
      <c r="F89" s="436" t="e">
        <f>F87/F88</f>
        <v>#DIV/0!</v>
      </c>
      <c r="G89" s="437" t="e">
        <f>G87/G88</f>
        <v>#DIV/0!</v>
      </c>
    </row>
    <row r="90" spans="1:7" ht="15" customHeight="1">
      <c r="A90" s="432"/>
      <c r="B90" t="s">
        <v>559</v>
      </c>
      <c r="C90" s="137">
        <v>0</v>
      </c>
      <c r="D90" s="137">
        <v>0</v>
      </c>
      <c r="E90" s="137">
        <v>0</v>
      </c>
      <c r="F90" s="137">
        <v>0</v>
      </c>
      <c r="G90" s="138">
        <v>0</v>
      </c>
    </row>
    <row r="91" spans="1:7" ht="15" customHeight="1">
      <c r="A91" s="433" t="s">
        <v>197</v>
      </c>
      <c r="B91" t="s">
        <v>560</v>
      </c>
      <c r="C91" s="137">
        <v>0</v>
      </c>
      <c r="D91" s="137">
        <v>0</v>
      </c>
      <c r="E91" s="137">
        <v>0</v>
      </c>
      <c r="F91" s="137">
        <v>0</v>
      </c>
      <c r="G91" s="138">
        <v>0</v>
      </c>
    </row>
    <row r="92" spans="1:7" ht="15" customHeight="1">
      <c r="A92" s="434" t="s">
        <v>129</v>
      </c>
      <c r="B92" t="s">
        <v>561</v>
      </c>
      <c r="C92" s="135">
        <f>SUM(C90:C91)</f>
        <v>0</v>
      </c>
      <c r="D92" s="135">
        <f>SUM(D90:D91)</f>
        <v>0</v>
      </c>
      <c r="E92" s="135">
        <f>SUM(E90:E91)</f>
        <v>0</v>
      </c>
      <c r="F92" s="135">
        <f>SUM(F90:F91)</f>
        <v>0</v>
      </c>
      <c r="G92" s="136">
        <f>SUM(G90:G91)</f>
        <v>0</v>
      </c>
    </row>
    <row r="93" spans="1:7" ht="15" customHeight="1">
      <c r="A93" s="432"/>
      <c r="B93" t="s">
        <v>562</v>
      </c>
      <c r="C93" s="137">
        <v>0</v>
      </c>
      <c r="D93" s="137">
        <v>0</v>
      </c>
      <c r="E93" s="137">
        <v>0</v>
      </c>
      <c r="F93" s="137">
        <v>0</v>
      </c>
      <c r="G93" s="136">
        <v>0</v>
      </c>
    </row>
    <row r="94" spans="1:7" ht="15" customHeight="1">
      <c r="A94" s="435"/>
      <c r="B94" s="163" t="s">
        <v>563</v>
      </c>
      <c r="C94" s="436" t="e">
        <f>C92/C93</f>
        <v>#DIV/0!</v>
      </c>
      <c r="D94" s="436" t="e">
        <f>D92/D93</f>
        <v>#DIV/0!</v>
      </c>
      <c r="E94" s="436" t="e">
        <f>E92/E93</f>
        <v>#DIV/0!</v>
      </c>
      <c r="F94" s="436" t="e">
        <f>F92/F93</f>
        <v>#DIV/0!</v>
      </c>
      <c r="G94" s="437" t="e">
        <f>G92/G93</f>
        <v>#DIV/0!</v>
      </c>
    </row>
    <row r="95" spans="1:7" ht="15" customHeight="1">
      <c r="A95" s="432"/>
      <c r="B95" t="s">
        <v>559</v>
      </c>
      <c r="C95" s="137">
        <v>0</v>
      </c>
      <c r="D95" s="137">
        <v>0</v>
      </c>
      <c r="E95" s="137">
        <v>0</v>
      </c>
      <c r="F95" s="137">
        <v>0</v>
      </c>
      <c r="G95" s="138">
        <v>0</v>
      </c>
    </row>
    <row r="96" spans="1:7" ht="15" customHeight="1">
      <c r="A96" s="433" t="s">
        <v>197</v>
      </c>
      <c r="B96" t="s">
        <v>560</v>
      </c>
      <c r="C96" s="137">
        <v>0</v>
      </c>
      <c r="D96" s="137">
        <v>0</v>
      </c>
      <c r="E96" s="137">
        <v>0</v>
      </c>
      <c r="F96" s="137">
        <v>0</v>
      </c>
      <c r="G96" s="138">
        <v>0</v>
      </c>
    </row>
    <row r="97" spans="1:7" ht="15" customHeight="1">
      <c r="A97" s="434" t="s">
        <v>129</v>
      </c>
      <c r="B97" t="s">
        <v>561</v>
      </c>
      <c r="C97" s="135">
        <f>SUM(C95:C96)</f>
        <v>0</v>
      </c>
      <c r="D97" s="135">
        <f>SUM(D95:D96)</f>
        <v>0</v>
      </c>
      <c r="E97" s="135">
        <f>SUM(E95:E96)</f>
        <v>0</v>
      </c>
      <c r="F97" s="135">
        <f>SUM(F95:F96)</f>
        <v>0</v>
      </c>
      <c r="G97" s="136">
        <f>SUM(G95:G96)</f>
        <v>0</v>
      </c>
    </row>
    <row r="98" spans="1:7" ht="15" customHeight="1">
      <c r="A98" s="432"/>
      <c r="B98" t="s">
        <v>562</v>
      </c>
      <c r="C98" s="137">
        <v>0</v>
      </c>
      <c r="D98" s="137">
        <v>0</v>
      </c>
      <c r="E98" s="137">
        <v>0</v>
      </c>
      <c r="F98" s="137">
        <v>0</v>
      </c>
      <c r="G98" s="136">
        <v>0</v>
      </c>
    </row>
    <row r="99" spans="1:7" ht="15" customHeight="1">
      <c r="A99" s="435"/>
      <c r="B99" s="163" t="s">
        <v>563</v>
      </c>
      <c r="C99" s="436" t="e">
        <f>C97/C98</f>
        <v>#DIV/0!</v>
      </c>
      <c r="D99" s="436" t="e">
        <f>D97/D98</f>
        <v>#DIV/0!</v>
      </c>
      <c r="E99" s="436" t="e">
        <f>E97/E98</f>
        <v>#DIV/0!</v>
      </c>
      <c r="F99" s="436" t="e">
        <f>F97/F98</f>
        <v>#DIV/0!</v>
      </c>
      <c r="G99" s="437" t="e">
        <f>G97/G98</f>
        <v>#DIV/0!</v>
      </c>
    </row>
    <row r="100" spans="1:7" ht="15" customHeight="1">
      <c r="A100" s="432"/>
      <c r="B100" t="s">
        <v>559</v>
      </c>
      <c r="C100" s="137">
        <v>0</v>
      </c>
      <c r="D100" s="137">
        <v>0</v>
      </c>
      <c r="E100" s="137">
        <v>0</v>
      </c>
      <c r="F100" s="137">
        <v>0</v>
      </c>
      <c r="G100" s="134">
        <v>0</v>
      </c>
    </row>
    <row r="101" spans="1:7" ht="15" customHeight="1">
      <c r="A101" s="433" t="s">
        <v>197</v>
      </c>
      <c r="B101" t="s">
        <v>560</v>
      </c>
      <c r="C101" s="137">
        <v>0</v>
      </c>
      <c r="D101" s="137">
        <v>0</v>
      </c>
      <c r="E101" s="137">
        <v>0</v>
      </c>
      <c r="F101" s="137">
        <v>0</v>
      </c>
      <c r="G101" s="134">
        <v>0</v>
      </c>
    </row>
    <row r="102" spans="1:7" ht="15" customHeight="1">
      <c r="A102" s="434" t="s">
        <v>129</v>
      </c>
      <c r="B102" t="s">
        <v>561</v>
      </c>
      <c r="C102" s="135">
        <f>SUM(C100:C101)</f>
        <v>0</v>
      </c>
      <c r="D102" s="135">
        <f>SUM(D100:D101)</f>
        <v>0</v>
      </c>
      <c r="E102" s="135">
        <f>SUM(E100:E101)</f>
        <v>0</v>
      </c>
      <c r="F102" s="135">
        <f>SUM(F100:F101)</f>
        <v>0</v>
      </c>
      <c r="G102" s="438">
        <f>SUM(G100:G101)</f>
        <v>0</v>
      </c>
    </row>
    <row r="103" spans="1:7" ht="15" customHeight="1">
      <c r="A103" s="432"/>
      <c r="B103" t="s">
        <v>562</v>
      </c>
      <c r="C103" s="137">
        <v>0</v>
      </c>
      <c r="D103" s="137">
        <v>0</v>
      </c>
      <c r="E103" s="137">
        <v>0</v>
      </c>
      <c r="F103" s="137">
        <v>0</v>
      </c>
      <c r="G103" s="134">
        <v>0</v>
      </c>
    </row>
    <row r="104" spans="1:7" ht="15" customHeight="1" thickBot="1">
      <c r="A104" s="439"/>
      <c r="B104" s="440" t="s">
        <v>563</v>
      </c>
      <c r="C104" s="441" t="e">
        <f>C102/C103</f>
        <v>#DIV/0!</v>
      </c>
      <c r="D104" s="441" t="e">
        <f>D102/D103</f>
        <v>#DIV/0!</v>
      </c>
      <c r="E104" s="441" t="e">
        <f>E102/E103</f>
        <v>#DIV/0!</v>
      </c>
      <c r="F104" s="441" t="e">
        <f>F102/F103</f>
        <v>#DIV/0!</v>
      </c>
      <c r="G104" s="139" t="e">
        <f>G102/G103</f>
        <v>#DIV/0!</v>
      </c>
    </row>
    <row r="105" spans="1:7" ht="15" customHeight="1" thickTop="1">
      <c r="A105" s="442"/>
      <c r="B105" s="443"/>
      <c r="C105" s="444"/>
      <c r="D105" s="444"/>
      <c r="E105" s="444"/>
      <c r="F105" s="444"/>
      <c r="G105" s="444"/>
    </row>
    <row r="106" spans="1:7" ht="13.5" customHeight="1">
      <c r="A106" s="145" t="s">
        <v>490</v>
      </c>
      <c r="B106" s="704" t="s">
        <v>549</v>
      </c>
      <c r="C106" s="704"/>
      <c r="D106" s="704"/>
      <c r="E106" s="704"/>
      <c r="F106" s="704"/>
      <c r="G106" s="704"/>
    </row>
    <row r="107" spans="1:7" ht="13.5" customHeight="1">
      <c r="A107" s="145" t="s">
        <v>491</v>
      </c>
      <c r="B107" s="125" t="s">
        <v>550</v>
      </c>
      <c r="D107" s="146" t="s">
        <v>19</v>
      </c>
      <c r="E107" s="125" t="s">
        <v>551</v>
      </c>
    </row>
    <row r="108" spans="1:7" ht="20.25" customHeight="1">
      <c r="A108" s="317" t="s">
        <v>552</v>
      </c>
    </row>
    <row r="109" spans="1:7">
      <c r="A109" s="424"/>
      <c r="B109" s="425" t="s">
        <v>553</v>
      </c>
    </row>
    <row r="110" spans="1:7" ht="24" customHeight="1">
      <c r="A110" s="426" t="s">
        <v>564</v>
      </c>
      <c r="B110" s="427" t="s">
        <v>567</v>
      </c>
    </row>
    <row r="111" spans="1:7" ht="13.5" customHeight="1" thickBot="1">
      <c r="A111" s="426"/>
      <c r="B111" s="126"/>
    </row>
    <row r="112" spans="1:7" ht="24" customHeight="1" thickTop="1">
      <c r="A112" s="705" t="s">
        <v>556</v>
      </c>
      <c r="B112" s="708" t="s">
        <v>557</v>
      </c>
      <c r="C112" s="711" t="s">
        <v>558</v>
      </c>
      <c r="D112" s="712"/>
      <c r="E112" s="712"/>
      <c r="F112" s="712"/>
      <c r="G112" s="713"/>
    </row>
    <row r="113" spans="1:7" ht="15" customHeight="1">
      <c r="A113" s="706"/>
      <c r="B113" s="709"/>
      <c r="C113" s="428" t="s">
        <v>197</v>
      </c>
      <c r="D113" s="428" t="s">
        <v>197</v>
      </c>
      <c r="E113" s="428" t="s">
        <v>197</v>
      </c>
      <c r="F113" s="428" t="s">
        <v>197</v>
      </c>
      <c r="G113" s="429" t="s">
        <v>197</v>
      </c>
    </row>
    <row r="114" spans="1:7" ht="15" customHeight="1">
      <c r="A114" s="707"/>
      <c r="B114" s="710"/>
      <c r="C114" s="430" t="s">
        <v>129</v>
      </c>
      <c r="D114" s="430" t="s">
        <v>129</v>
      </c>
      <c r="E114" s="430" t="s">
        <v>129</v>
      </c>
      <c r="F114" s="430" t="s">
        <v>129</v>
      </c>
      <c r="G114" s="431" t="s">
        <v>129</v>
      </c>
    </row>
    <row r="115" spans="1:7" ht="15" customHeight="1">
      <c r="A115" s="432"/>
      <c r="B115" t="s">
        <v>559</v>
      </c>
      <c r="C115" s="137">
        <v>0</v>
      </c>
      <c r="D115" s="137">
        <v>0</v>
      </c>
      <c r="E115" s="137">
        <v>0</v>
      </c>
      <c r="F115" s="137">
        <v>0</v>
      </c>
      <c r="G115" s="138">
        <v>0</v>
      </c>
    </row>
    <row r="116" spans="1:7" ht="15" customHeight="1">
      <c r="A116" s="433" t="s">
        <v>197</v>
      </c>
      <c r="B116" t="s">
        <v>560</v>
      </c>
      <c r="C116" s="137">
        <v>0</v>
      </c>
      <c r="D116" s="137">
        <v>0</v>
      </c>
      <c r="E116" s="137">
        <v>0</v>
      </c>
      <c r="F116" s="137">
        <v>0</v>
      </c>
      <c r="G116" s="138">
        <v>0</v>
      </c>
    </row>
    <row r="117" spans="1:7" ht="15" customHeight="1">
      <c r="A117" s="434" t="s">
        <v>129</v>
      </c>
      <c r="B117" t="s">
        <v>561</v>
      </c>
      <c r="C117" s="135">
        <f>SUM(C115:C116)</f>
        <v>0</v>
      </c>
      <c r="D117" s="135">
        <f>SUM(D115:D116)</f>
        <v>0</v>
      </c>
      <c r="E117" s="135">
        <f>SUM(E115:E116)</f>
        <v>0</v>
      </c>
      <c r="F117" s="135">
        <f>SUM(F115:F116)</f>
        <v>0</v>
      </c>
      <c r="G117" s="136">
        <f>SUM(G115:G116)</f>
        <v>0</v>
      </c>
    </row>
    <row r="118" spans="1:7" ht="15" customHeight="1">
      <c r="A118" s="432"/>
      <c r="B118" t="s">
        <v>562</v>
      </c>
      <c r="C118" s="137">
        <v>0</v>
      </c>
      <c r="D118" s="137">
        <v>0</v>
      </c>
      <c r="E118" s="137">
        <v>0</v>
      </c>
      <c r="F118" s="137">
        <v>0</v>
      </c>
      <c r="G118" s="136">
        <v>0</v>
      </c>
    </row>
    <row r="119" spans="1:7" ht="15" customHeight="1">
      <c r="A119" s="435"/>
      <c r="B119" s="163" t="s">
        <v>563</v>
      </c>
      <c r="C119" s="436" t="e">
        <f>C117/C118</f>
        <v>#DIV/0!</v>
      </c>
      <c r="D119" s="436" t="e">
        <f>D117/D118</f>
        <v>#DIV/0!</v>
      </c>
      <c r="E119" s="436" t="e">
        <f>E117/E118</f>
        <v>#DIV/0!</v>
      </c>
      <c r="F119" s="436" t="e">
        <f>F117/F118</f>
        <v>#DIV/0!</v>
      </c>
      <c r="G119" s="437" t="e">
        <f>G117/G118</f>
        <v>#DIV/0!</v>
      </c>
    </row>
    <row r="120" spans="1:7" ht="15" customHeight="1">
      <c r="A120" s="432"/>
      <c r="B120" t="s">
        <v>559</v>
      </c>
      <c r="C120" s="137">
        <v>0</v>
      </c>
      <c r="D120" s="137">
        <v>0</v>
      </c>
      <c r="E120" s="137">
        <v>0</v>
      </c>
      <c r="F120" s="137">
        <v>0</v>
      </c>
      <c r="G120" s="138">
        <v>0</v>
      </c>
    </row>
    <row r="121" spans="1:7" ht="15" customHeight="1">
      <c r="A121" s="433" t="s">
        <v>197</v>
      </c>
      <c r="B121" t="s">
        <v>560</v>
      </c>
      <c r="C121" s="137">
        <v>0</v>
      </c>
      <c r="D121" s="137">
        <v>0</v>
      </c>
      <c r="E121" s="137">
        <v>0</v>
      </c>
      <c r="F121" s="137">
        <v>0</v>
      </c>
      <c r="G121" s="138">
        <v>0</v>
      </c>
    </row>
    <row r="122" spans="1:7" ht="15" customHeight="1">
      <c r="A122" s="434" t="s">
        <v>129</v>
      </c>
      <c r="B122" t="s">
        <v>561</v>
      </c>
      <c r="C122" s="135">
        <f>SUM(C120:C121)</f>
        <v>0</v>
      </c>
      <c r="D122" s="135">
        <f>SUM(D120:D121)</f>
        <v>0</v>
      </c>
      <c r="E122" s="135">
        <f>SUM(E120:E121)</f>
        <v>0</v>
      </c>
      <c r="F122" s="135">
        <f>SUM(F120:F121)</f>
        <v>0</v>
      </c>
      <c r="G122" s="136">
        <f>SUM(G120:G121)</f>
        <v>0</v>
      </c>
    </row>
    <row r="123" spans="1:7" ht="15" customHeight="1">
      <c r="A123" s="432"/>
      <c r="B123" t="s">
        <v>562</v>
      </c>
      <c r="C123" s="137">
        <v>0</v>
      </c>
      <c r="D123" s="137">
        <v>0</v>
      </c>
      <c r="E123" s="137">
        <v>0</v>
      </c>
      <c r="F123" s="137">
        <v>0</v>
      </c>
      <c r="G123" s="136">
        <v>0</v>
      </c>
    </row>
    <row r="124" spans="1:7" ht="15" customHeight="1">
      <c r="A124" s="435"/>
      <c r="B124" s="163" t="s">
        <v>563</v>
      </c>
      <c r="C124" s="436" t="e">
        <f>C122/C123</f>
        <v>#DIV/0!</v>
      </c>
      <c r="D124" s="436" t="e">
        <f>D122/D123</f>
        <v>#DIV/0!</v>
      </c>
      <c r="E124" s="436" t="e">
        <f>E122/E123</f>
        <v>#DIV/0!</v>
      </c>
      <c r="F124" s="436" t="e">
        <f>F122/F123</f>
        <v>#DIV/0!</v>
      </c>
      <c r="G124" s="437" t="e">
        <f>G122/G123</f>
        <v>#DIV/0!</v>
      </c>
    </row>
    <row r="125" spans="1:7" ht="15" customHeight="1">
      <c r="A125" s="432"/>
      <c r="B125" t="s">
        <v>559</v>
      </c>
      <c r="C125" s="137">
        <v>0</v>
      </c>
      <c r="D125" s="137">
        <v>0</v>
      </c>
      <c r="E125" s="137">
        <v>0</v>
      </c>
      <c r="F125" s="137">
        <v>0</v>
      </c>
      <c r="G125" s="138">
        <v>0</v>
      </c>
    </row>
    <row r="126" spans="1:7" ht="15" customHeight="1">
      <c r="A126" s="433" t="s">
        <v>197</v>
      </c>
      <c r="B126" t="s">
        <v>560</v>
      </c>
      <c r="C126" s="137">
        <v>0</v>
      </c>
      <c r="D126" s="137">
        <v>0</v>
      </c>
      <c r="E126" s="137">
        <v>0</v>
      </c>
      <c r="F126" s="137">
        <v>0</v>
      </c>
      <c r="G126" s="138">
        <v>0</v>
      </c>
    </row>
    <row r="127" spans="1:7" ht="15" customHeight="1">
      <c r="A127" s="434" t="s">
        <v>129</v>
      </c>
      <c r="B127" t="s">
        <v>561</v>
      </c>
      <c r="C127" s="135">
        <f>SUM(C125:C126)</f>
        <v>0</v>
      </c>
      <c r="D127" s="135">
        <f>SUM(D125:D126)</f>
        <v>0</v>
      </c>
      <c r="E127" s="135">
        <f>SUM(E125:E126)</f>
        <v>0</v>
      </c>
      <c r="F127" s="135">
        <f>SUM(F125:F126)</f>
        <v>0</v>
      </c>
      <c r="G127" s="136">
        <f>SUM(G125:G126)</f>
        <v>0</v>
      </c>
    </row>
    <row r="128" spans="1:7" ht="15" customHeight="1">
      <c r="A128" s="432"/>
      <c r="B128" t="s">
        <v>562</v>
      </c>
      <c r="C128" s="137">
        <v>0</v>
      </c>
      <c r="D128" s="137">
        <v>0</v>
      </c>
      <c r="E128" s="137">
        <v>0</v>
      </c>
      <c r="F128" s="137">
        <v>0</v>
      </c>
      <c r="G128" s="136">
        <v>0</v>
      </c>
    </row>
    <row r="129" spans="1:7" ht="15" customHeight="1">
      <c r="A129" s="435"/>
      <c r="B129" s="163" t="s">
        <v>563</v>
      </c>
      <c r="C129" s="436" t="e">
        <f>C127/C128</f>
        <v>#DIV/0!</v>
      </c>
      <c r="D129" s="436" t="e">
        <f>D127/D128</f>
        <v>#DIV/0!</v>
      </c>
      <c r="E129" s="436" t="e">
        <f>E127/E128</f>
        <v>#DIV/0!</v>
      </c>
      <c r="F129" s="436" t="e">
        <f>F127/F128</f>
        <v>#DIV/0!</v>
      </c>
      <c r="G129" s="437" t="e">
        <f>G127/G128</f>
        <v>#DIV/0!</v>
      </c>
    </row>
    <row r="130" spans="1:7" ht="15" customHeight="1">
      <c r="A130" s="432"/>
      <c r="B130" t="s">
        <v>559</v>
      </c>
      <c r="C130" s="137">
        <v>0</v>
      </c>
      <c r="D130" s="137">
        <v>0</v>
      </c>
      <c r="E130" s="137">
        <v>0</v>
      </c>
      <c r="F130" s="137">
        <v>0</v>
      </c>
      <c r="G130" s="138">
        <v>0</v>
      </c>
    </row>
    <row r="131" spans="1:7" ht="15" customHeight="1">
      <c r="A131" s="433" t="s">
        <v>197</v>
      </c>
      <c r="B131" t="s">
        <v>560</v>
      </c>
      <c r="C131" s="137">
        <v>0</v>
      </c>
      <c r="D131" s="137">
        <v>0</v>
      </c>
      <c r="E131" s="137">
        <v>0</v>
      </c>
      <c r="F131" s="137">
        <v>0</v>
      </c>
      <c r="G131" s="138">
        <v>0</v>
      </c>
    </row>
    <row r="132" spans="1:7" ht="15" customHeight="1">
      <c r="A132" s="434" t="s">
        <v>129</v>
      </c>
      <c r="B132" t="s">
        <v>561</v>
      </c>
      <c r="C132" s="135">
        <f>SUM(C130:C131)</f>
        <v>0</v>
      </c>
      <c r="D132" s="135">
        <f>SUM(D130:D131)</f>
        <v>0</v>
      </c>
      <c r="E132" s="135">
        <f>SUM(E130:E131)</f>
        <v>0</v>
      </c>
      <c r="F132" s="135">
        <f>SUM(F130:F131)</f>
        <v>0</v>
      </c>
      <c r="G132" s="136">
        <f>SUM(G130:G131)</f>
        <v>0</v>
      </c>
    </row>
    <row r="133" spans="1:7" ht="15" customHeight="1">
      <c r="A133" s="432"/>
      <c r="B133" t="s">
        <v>562</v>
      </c>
      <c r="C133" s="137">
        <v>0</v>
      </c>
      <c r="D133" s="137">
        <v>0</v>
      </c>
      <c r="E133" s="137">
        <v>0</v>
      </c>
      <c r="F133" s="137">
        <v>0</v>
      </c>
      <c r="G133" s="136">
        <v>0</v>
      </c>
    </row>
    <row r="134" spans="1:7" ht="15" customHeight="1">
      <c r="A134" s="435"/>
      <c r="B134" s="163" t="s">
        <v>563</v>
      </c>
      <c r="C134" s="436" t="e">
        <f>C132/C133</f>
        <v>#DIV/0!</v>
      </c>
      <c r="D134" s="436" t="e">
        <f>D132/D133</f>
        <v>#DIV/0!</v>
      </c>
      <c r="E134" s="436" t="e">
        <f>E132/E133</f>
        <v>#DIV/0!</v>
      </c>
      <c r="F134" s="436" t="e">
        <f>F132/F133</f>
        <v>#DIV/0!</v>
      </c>
      <c r="G134" s="437" t="e">
        <f>G132/G133</f>
        <v>#DIV/0!</v>
      </c>
    </row>
    <row r="135" spans="1:7" ht="15" customHeight="1">
      <c r="A135" s="432"/>
      <c r="B135" t="s">
        <v>559</v>
      </c>
      <c r="C135" s="137">
        <v>0</v>
      </c>
      <c r="D135" s="137">
        <v>0</v>
      </c>
      <c r="E135" s="137">
        <v>0</v>
      </c>
      <c r="F135" s="137">
        <v>0</v>
      </c>
      <c r="G135" s="134">
        <v>0</v>
      </c>
    </row>
    <row r="136" spans="1:7" ht="15" customHeight="1">
      <c r="A136" s="433" t="s">
        <v>197</v>
      </c>
      <c r="B136" t="s">
        <v>560</v>
      </c>
      <c r="C136" s="137">
        <v>0</v>
      </c>
      <c r="D136" s="137">
        <v>0</v>
      </c>
      <c r="E136" s="137">
        <v>0</v>
      </c>
      <c r="F136" s="137">
        <v>0</v>
      </c>
      <c r="G136" s="134">
        <v>0</v>
      </c>
    </row>
    <row r="137" spans="1:7" ht="15" customHeight="1">
      <c r="A137" s="434" t="s">
        <v>129</v>
      </c>
      <c r="B137" t="s">
        <v>561</v>
      </c>
      <c r="C137" s="135">
        <f>SUM(C135:C136)</f>
        <v>0</v>
      </c>
      <c r="D137" s="135">
        <f>SUM(D135:D136)</f>
        <v>0</v>
      </c>
      <c r="E137" s="135">
        <f>SUM(E135:E136)</f>
        <v>0</v>
      </c>
      <c r="F137" s="135">
        <f>SUM(F135:F136)</f>
        <v>0</v>
      </c>
      <c r="G137" s="438">
        <f>SUM(G135:G136)</f>
        <v>0</v>
      </c>
    </row>
    <row r="138" spans="1:7" ht="15" customHeight="1">
      <c r="A138" s="432"/>
      <c r="B138" t="s">
        <v>562</v>
      </c>
      <c r="C138" s="137">
        <v>0</v>
      </c>
      <c r="D138" s="137">
        <v>0</v>
      </c>
      <c r="E138" s="137">
        <v>0</v>
      </c>
      <c r="F138" s="137">
        <v>0</v>
      </c>
      <c r="G138" s="134">
        <v>0</v>
      </c>
    </row>
    <row r="139" spans="1:7" ht="15" customHeight="1" thickBot="1">
      <c r="A139" s="439"/>
      <c r="B139" s="440" t="s">
        <v>563</v>
      </c>
      <c r="C139" s="441" t="e">
        <f>C137/C138</f>
        <v>#DIV/0!</v>
      </c>
      <c r="D139" s="441" t="e">
        <f>D137/D138</f>
        <v>#DIV/0!</v>
      </c>
      <c r="E139" s="441" t="e">
        <f>E137/E138</f>
        <v>#DIV/0!</v>
      </c>
      <c r="F139" s="441" t="e">
        <f>F137/F138</f>
        <v>#DIV/0!</v>
      </c>
      <c r="G139" s="139" t="e">
        <f>G137/G138</f>
        <v>#DIV/0!</v>
      </c>
    </row>
    <row r="140" spans="1:7" ht="15" customHeight="1" thickTop="1">
      <c r="A140" s="442"/>
      <c r="B140" s="443"/>
      <c r="C140" s="444"/>
      <c r="D140" s="444"/>
      <c r="E140" s="444"/>
      <c r="F140" s="444"/>
      <c r="G140" s="444"/>
    </row>
    <row r="141" spans="1:7" ht="13.5" customHeight="1">
      <c r="A141" s="145" t="s">
        <v>490</v>
      </c>
      <c r="B141" s="704" t="s">
        <v>549</v>
      </c>
      <c r="C141" s="704"/>
      <c r="D141" s="704"/>
      <c r="E141" s="704"/>
      <c r="F141" s="704"/>
      <c r="G141" s="704"/>
    </row>
    <row r="142" spans="1:7" ht="13.5" customHeight="1">
      <c r="A142" s="145" t="s">
        <v>491</v>
      </c>
      <c r="B142" s="125" t="s">
        <v>550</v>
      </c>
      <c r="D142" s="146" t="s">
        <v>19</v>
      </c>
      <c r="E142" s="125" t="s">
        <v>551</v>
      </c>
    </row>
    <row r="143" spans="1:7" ht="20.25" customHeight="1">
      <c r="A143" s="317" t="s">
        <v>552</v>
      </c>
    </row>
    <row r="144" spans="1:7">
      <c r="A144" s="424"/>
      <c r="B144" s="425" t="s">
        <v>553</v>
      </c>
    </row>
    <row r="145" spans="1:7" ht="24" customHeight="1">
      <c r="A145" s="426" t="s">
        <v>564</v>
      </c>
      <c r="B145" s="427" t="s">
        <v>568</v>
      </c>
    </row>
    <row r="146" spans="1:7" ht="13.5" customHeight="1" thickBot="1">
      <c r="A146" s="426"/>
      <c r="B146" s="126"/>
    </row>
    <row r="147" spans="1:7" ht="24" customHeight="1" thickTop="1">
      <c r="A147" s="705" t="s">
        <v>556</v>
      </c>
      <c r="B147" s="708" t="s">
        <v>557</v>
      </c>
      <c r="C147" s="711" t="s">
        <v>558</v>
      </c>
      <c r="D147" s="712"/>
      <c r="E147" s="712"/>
      <c r="F147" s="712"/>
      <c r="G147" s="713"/>
    </row>
    <row r="148" spans="1:7" ht="15" customHeight="1">
      <c r="A148" s="706"/>
      <c r="B148" s="709"/>
      <c r="C148" s="428" t="s">
        <v>197</v>
      </c>
      <c r="D148" s="428" t="s">
        <v>197</v>
      </c>
      <c r="E148" s="428" t="s">
        <v>197</v>
      </c>
      <c r="F148" s="428" t="s">
        <v>197</v>
      </c>
      <c r="G148" s="429" t="s">
        <v>197</v>
      </c>
    </row>
    <row r="149" spans="1:7" ht="15" customHeight="1">
      <c r="A149" s="707"/>
      <c r="B149" s="710"/>
      <c r="C149" s="430" t="s">
        <v>129</v>
      </c>
      <c r="D149" s="430" t="s">
        <v>129</v>
      </c>
      <c r="E149" s="430" t="s">
        <v>129</v>
      </c>
      <c r="F149" s="430" t="s">
        <v>129</v>
      </c>
      <c r="G149" s="431" t="s">
        <v>129</v>
      </c>
    </row>
    <row r="150" spans="1:7" ht="15" customHeight="1">
      <c r="A150" s="432"/>
      <c r="B150" t="s">
        <v>559</v>
      </c>
      <c r="C150" s="137">
        <v>0</v>
      </c>
      <c r="D150" s="137">
        <v>0</v>
      </c>
      <c r="E150" s="137">
        <v>0</v>
      </c>
      <c r="F150" s="137">
        <v>0</v>
      </c>
      <c r="G150" s="138">
        <v>0</v>
      </c>
    </row>
    <row r="151" spans="1:7" ht="15" customHeight="1">
      <c r="A151" s="433" t="s">
        <v>197</v>
      </c>
      <c r="B151" t="s">
        <v>560</v>
      </c>
      <c r="C151" s="137">
        <v>0</v>
      </c>
      <c r="D151" s="137">
        <v>0</v>
      </c>
      <c r="E151" s="137">
        <v>0</v>
      </c>
      <c r="F151" s="137">
        <v>0</v>
      </c>
      <c r="G151" s="138">
        <v>0</v>
      </c>
    </row>
    <row r="152" spans="1:7" ht="15" customHeight="1">
      <c r="A152" s="434" t="s">
        <v>129</v>
      </c>
      <c r="B152" t="s">
        <v>561</v>
      </c>
      <c r="C152" s="135">
        <f>SUM(C150:C151)</f>
        <v>0</v>
      </c>
      <c r="D152" s="135">
        <f>SUM(D150:D151)</f>
        <v>0</v>
      </c>
      <c r="E152" s="135">
        <f>SUM(E150:E151)</f>
        <v>0</v>
      </c>
      <c r="F152" s="135">
        <f>SUM(F150:F151)</f>
        <v>0</v>
      </c>
      <c r="G152" s="136">
        <f>SUM(G150:G151)</f>
        <v>0</v>
      </c>
    </row>
    <row r="153" spans="1:7" ht="15" customHeight="1">
      <c r="A153" s="432"/>
      <c r="B153" t="s">
        <v>562</v>
      </c>
      <c r="C153" s="137">
        <v>0</v>
      </c>
      <c r="D153" s="137">
        <v>0</v>
      </c>
      <c r="E153" s="137">
        <v>0</v>
      </c>
      <c r="F153" s="137">
        <v>0</v>
      </c>
      <c r="G153" s="136">
        <v>0</v>
      </c>
    </row>
    <row r="154" spans="1:7" ht="15" customHeight="1">
      <c r="A154" s="435"/>
      <c r="B154" s="163" t="s">
        <v>563</v>
      </c>
      <c r="C154" s="436" t="e">
        <f>C152/C153</f>
        <v>#DIV/0!</v>
      </c>
      <c r="D154" s="436" t="e">
        <f>D152/D153</f>
        <v>#DIV/0!</v>
      </c>
      <c r="E154" s="436" t="e">
        <f>E152/E153</f>
        <v>#DIV/0!</v>
      </c>
      <c r="F154" s="436" t="e">
        <f>F152/F153</f>
        <v>#DIV/0!</v>
      </c>
      <c r="G154" s="437" t="e">
        <f>G152/G153</f>
        <v>#DIV/0!</v>
      </c>
    </row>
    <row r="155" spans="1:7" ht="15" customHeight="1">
      <c r="A155" s="432"/>
      <c r="B155" t="s">
        <v>559</v>
      </c>
      <c r="C155" s="137">
        <v>0</v>
      </c>
      <c r="D155" s="137">
        <v>0</v>
      </c>
      <c r="E155" s="137">
        <v>0</v>
      </c>
      <c r="F155" s="137">
        <v>0</v>
      </c>
      <c r="G155" s="138">
        <v>0</v>
      </c>
    </row>
    <row r="156" spans="1:7" ht="15" customHeight="1">
      <c r="A156" s="433" t="s">
        <v>197</v>
      </c>
      <c r="B156" t="s">
        <v>560</v>
      </c>
      <c r="C156" s="137">
        <v>0</v>
      </c>
      <c r="D156" s="137">
        <v>0</v>
      </c>
      <c r="E156" s="137">
        <v>0</v>
      </c>
      <c r="F156" s="137">
        <v>0</v>
      </c>
      <c r="G156" s="138">
        <v>0</v>
      </c>
    </row>
    <row r="157" spans="1:7" ht="15" customHeight="1">
      <c r="A157" s="434" t="s">
        <v>129</v>
      </c>
      <c r="B157" t="s">
        <v>561</v>
      </c>
      <c r="C157" s="135">
        <f>SUM(C155:C156)</f>
        <v>0</v>
      </c>
      <c r="D157" s="135">
        <f>SUM(D155:D156)</f>
        <v>0</v>
      </c>
      <c r="E157" s="135">
        <f>SUM(E155:E156)</f>
        <v>0</v>
      </c>
      <c r="F157" s="135">
        <f>SUM(F155:F156)</f>
        <v>0</v>
      </c>
      <c r="G157" s="136">
        <f>SUM(G155:G156)</f>
        <v>0</v>
      </c>
    </row>
    <row r="158" spans="1:7" ht="15" customHeight="1">
      <c r="A158" s="432"/>
      <c r="B158" t="s">
        <v>562</v>
      </c>
      <c r="C158" s="137">
        <v>0</v>
      </c>
      <c r="D158" s="137">
        <v>0</v>
      </c>
      <c r="E158" s="137">
        <v>0</v>
      </c>
      <c r="F158" s="137">
        <v>0</v>
      </c>
      <c r="G158" s="136">
        <v>0</v>
      </c>
    </row>
    <row r="159" spans="1:7" ht="15" customHeight="1">
      <c r="A159" s="435"/>
      <c r="B159" s="163" t="s">
        <v>563</v>
      </c>
      <c r="C159" s="436" t="e">
        <f>C157/C158</f>
        <v>#DIV/0!</v>
      </c>
      <c r="D159" s="436" t="e">
        <f>D157/D158</f>
        <v>#DIV/0!</v>
      </c>
      <c r="E159" s="436" t="e">
        <f>E157/E158</f>
        <v>#DIV/0!</v>
      </c>
      <c r="F159" s="436" t="e">
        <f>F157/F158</f>
        <v>#DIV/0!</v>
      </c>
      <c r="G159" s="437" t="e">
        <f>G157/G158</f>
        <v>#DIV/0!</v>
      </c>
    </row>
    <row r="160" spans="1:7" ht="15" customHeight="1">
      <c r="A160" s="432"/>
      <c r="B160" t="s">
        <v>559</v>
      </c>
      <c r="C160" s="137">
        <v>0</v>
      </c>
      <c r="D160" s="137">
        <v>0</v>
      </c>
      <c r="E160" s="137">
        <v>0</v>
      </c>
      <c r="F160" s="137">
        <v>0</v>
      </c>
      <c r="G160" s="138">
        <v>0</v>
      </c>
    </row>
    <row r="161" spans="1:7" ht="15" customHeight="1">
      <c r="A161" s="433" t="s">
        <v>197</v>
      </c>
      <c r="B161" t="s">
        <v>560</v>
      </c>
      <c r="C161" s="137">
        <v>0</v>
      </c>
      <c r="D161" s="137">
        <v>0</v>
      </c>
      <c r="E161" s="137">
        <v>0</v>
      </c>
      <c r="F161" s="137">
        <v>0</v>
      </c>
      <c r="G161" s="138">
        <v>0</v>
      </c>
    </row>
    <row r="162" spans="1:7" ht="15" customHeight="1">
      <c r="A162" s="434" t="s">
        <v>129</v>
      </c>
      <c r="B162" t="s">
        <v>561</v>
      </c>
      <c r="C162" s="135">
        <f>SUM(C160:C161)</f>
        <v>0</v>
      </c>
      <c r="D162" s="135">
        <f>SUM(D160:D161)</f>
        <v>0</v>
      </c>
      <c r="E162" s="135">
        <f>SUM(E160:E161)</f>
        <v>0</v>
      </c>
      <c r="F162" s="135">
        <f>SUM(F160:F161)</f>
        <v>0</v>
      </c>
      <c r="G162" s="136">
        <f>SUM(G160:G161)</f>
        <v>0</v>
      </c>
    </row>
    <row r="163" spans="1:7" ht="15" customHeight="1">
      <c r="A163" s="432"/>
      <c r="B163" t="s">
        <v>562</v>
      </c>
      <c r="C163" s="137">
        <v>0</v>
      </c>
      <c r="D163" s="137">
        <v>0</v>
      </c>
      <c r="E163" s="137">
        <v>0</v>
      </c>
      <c r="F163" s="137">
        <v>0</v>
      </c>
      <c r="G163" s="136">
        <v>0</v>
      </c>
    </row>
    <row r="164" spans="1:7" ht="15" customHeight="1">
      <c r="A164" s="435"/>
      <c r="B164" s="163" t="s">
        <v>563</v>
      </c>
      <c r="C164" s="436" t="e">
        <f>C162/C163</f>
        <v>#DIV/0!</v>
      </c>
      <c r="D164" s="436" t="e">
        <f>D162/D163</f>
        <v>#DIV/0!</v>
      </c>
      <c r="E164" s="436" t="e">
        <f>E162/E163</f>
        <v>#DIV/0!</v>
      </c>
      <c r="F164" s="436" t="e">
        <f>F162/F163</f>
        <v>#DIV/0!</v>
      </c>
      <c r="G164" s="437" t="e">
        <f>G162/G163</f>
        <v>#DIV/0!</v>
      </c>
    </row>
    <row r="165" spans="1:7" ht="15" customHeight="1">
      <c r="A165" s="432"/>
      <c r="B165" t="s">
        <v>559</v>
      </c>
      <c r="C165" s="137">
        <v>0</v>
      </c>
      <c r="D165" s="137">
        <v>0</v>
      </c>
      <c r="E165" s="137">
        <v>0</v>
      </c>
      <c r="F165" s="137">
        <v>0</v>
      </c>
      <c r="G165" s="138">
        <v>0</v>
      </c>
    </row>
    <row r="166" spans="1:7" ht="15" customHeight="1">
      <c r="A166" s="433" t="s">
        <v>197</v>
      </c>
      <c r="B166" t="s">
        <v>560</v>
      </c>
      <c r="C166" s="137">
        <v>0</v>
      </c>
      <c r="D166" s="137">
        <v>0</v>
      </c>
      <c r="E166" s="137">
        <v>0</v>
      </c>
      <c r="F166" s="137">
        <v>0</v>
      </c>
      <c r="G166" s="138">
        <v>0</v>
      </c>
    </row>
    <row r="167" spans="1:7" ht="15" customHeight="1">
      <c r="A167" s="434" t="s">
        <v>129</v>
      </c>
      <c r="B167" t="s">
        <v>561</v>
      </c>
      <c r="C167" s="135">
        <f>SUM(C165:C166)</f>
        <v>0</v>
      </c>
      <c r="D167" s="135">
        <f>SUM(D165:D166)</f>
        <v>0</v>
      </c>
      <c r="E167" s="135">
        <f>SUM(E165:E166)</f>
        <v>0</v>
      </c>
      <c r="F167" s="135">
        <f>SUM(F165:F166)</f>
        <v>0</v>
      </c>
      <c r="G167" s="136">
        <f>SUM(G165:G166)</f>
        <v>0</v>
      </c>
    </row>
    <row r="168" spans="1:7" ht="15" customHeight="1">
      <c r="A168" s="432"/>
      <c r="B168" t="s">
        <v>562</v>
      </c>
      <c r="C168" s="137">
        <v>0</v>
      </c>
      <c r="D168" s="137">
        <v>0</v>
      </c>
      <c r="E168" s="137">
        <v>0</v>
      </c>
      <c r="F168" s="137">
        <v>0</v>
      </c>
      <c r="G168" s="136">
        <v>0</v>
      </c>
    </row>
    <row r="169" spans="1:7" ht="15" customHeight="1">
      <c r="A169" s="435"/>
      <c r="B169" s="163" t="s">
        <v>563</v>
      </c>
      <c r="C169" s="436" t="e">
        <f>C167/C168</f>
        <v>#DIV/0!</v>
      </c>
      <c r="D169" s="436" t="e">
        <f>D167/D168</f>
        <v>#DIV/0!</v>
      </c>
      <c r="E169" s="436" t="e">
        <f>E167/E168</f>
        <v>#DIV/0!</v>
      </c>
      <c r="F169" s="436" t="e">
        <f>F167/F168</f>
        <v>#DIV/0!</v>
      </c>
      <c r="G169" s="437" t="e">
        <f>G167/G168</f>
        <v>#DIV/0!</v>
      </c>
    </row>
    <row r="170" spans="1:7" ht="15" customHeight="1">
      <c r="A170" s="432"/>
      <c r="B170" t="s">
        <v>559</v>
      </c>
      <c r="C170" s="137">
        <v>0</v>
      </c>
      <c r="D170" s="137">
        <v>0</v>
      </c>
      <c r="E170" s="137">
        <v>0</v>
      </c>
      <c r="F170" s="137">
        <v>0</v>
      </c>
      <c r="G170" s="134">
        <v>0</v>
      </c>
    </row>
    <row r="171" spans="1:7" ht="15" customHeight="1">
      <c r="A171" s="433" t="s">
        <v>197</v>
      </c>
      <c r="B171" t="s">
        <v>560</v>
      </c>
      <c r="C171" s="137">
        <v>0</v>
      </c>
      <c r="D171" s="137">
        <v>0</v>
      </c>
      <c r="E171" s="137">
        <v>0</v>
      </c>
      <c r="F171" s="137">
        <v>0</v>
      </c>
      <c r="G171" s="134">
        <v>0</v>
      </c>
    </row>
    <row r="172" spans="1:7" ht="15" customHeight="1">
      <c r="A172" s="434" t="s">
        <v>129</v>
      </c>
      <c r="B172" t="s">
        <v>561</v>
      </c>
      <c r="C172" s="135">
        <f>SUM(C170:C171)</f>
        <v>0</v>
      </c>
      <c r="D172" s="135">
        <f>SUM(D170:D171)</f>
        <v>0</v>
      </c>
      <c r="E172" s="135">
        <f>SUM(E170:E171)</f>
        <v>0</v>
      </c>
      <c r="F172" s="135">
        <f>SUM(F170:F171)</f>
        <v>0</v>
      </c>
      <c r="G172" s="438">
        <f>SUM(G170:G171)</f>
        <v>0</v>
      </c>
    </row>
    <row r="173" spans="1:7" ht="15" customHeight="1">
      <c r="A173" s="432"/>
      <c r="B173" t="s">
        <v>562</v>
      </c>
      <c r="C173" s="137">
        <v>0</v>
      </c>
      <c r="D173" s="137">
        <v>0</v>
      </c>
      <c r="E173" s="137">
        <v>0</v>
      </c>
      <c r="F173" s="137">
        <v>0</v>
      </c>
      <c r="G173" s="134">
        <v>0</v>
      </c>
    </row>
    <row r="174" spans="1:7" ht="15" customHeight="1" thickBot="1">
      <c r="A174" s="439"/>
      <c r="B174" s="440" t="s">
        <v>563</v>
      </c>
      <c r="C174" s="441" t="e">
        <f>C172/C173</f>
        <v>#DIV/0!</v>
      </c>
      <c r="D174" s="441" t="e">
        <f>D172/D173</f>
        <v>#DIV/0!</v>
      </c>
      <c r="E174" s="441" t="e">
        <f>E172/E173</f>
        <v>#DIV/0!</v>
      </c>
      <c r="F174" s="441" t="e">
        <f>F172/F173</f>
        <v>#DIV/0!</v>
      </c>
      <c r="G174" s="139" t="e">
        <f>G172/G173</f>
        <v>#DIV/0!</v>
      </c>
    </row>
    <row r="175" spans="1:7" ht="15" customHeight="1" thickTop="1">
      <c r="A175" s="442"/>
      <c r="B175" s="443"/>
      <c r="C175" s="444"/>
      <c r="D175" s="444"/>
      <c r="E175" s="444"/>
      <c r="F175" s="444"/>
      <c r="G175" s="444"/>
    </row>
    <row r="176" spans="1:7" ht="13.5" customHeight="1">
      <c r="A176" s="145" t="s">
        <v>490</v>
      </c>
      <c r="B176" s="704" t="s">
        <v>549</v>
      </c>
      <c r="C176" s="704"/>
      <c r="D176" s="704"/>
      <c r="E176" s="704"/>
      <c r="F176" s="704"/>
      <c r="G176" s="704"/>
    </row>
    <row r="177" spans="1:7" ht="13.5" customHeight="1">
      <c r="A177" s="145" t="s">
        <v>491</v>
      </c>
      <c r="B177" s="125" t="s">
        <v>550</v>
      </c>
      <c r="D177" s="146" t="s">
        <v>19</v>
      </c>
      <c r="E177" s="125" t="s">
        <v>551</v>
      </c>
    </row>
    <row r="178" spans="1:7" ht="20.25" customHeight="1">
      <c r="A178" s="317" t="s">
        <v>552</v>
      </c>
    </row>
    <row r="179" spans="1:7">
      <c r="A179" s="424"/>
      <c r="B179" s="425" t="s">
        <v>553</v>
      </c>
    </row>
    <row r="180" spans="1:7" ht="24" customHeight="1">
      <c r="A180" s="426" t="s">
        <v>564</v>
      </c>
      <c r="B180" s="427" t="s">
        <v>569</v>
      </c>
    </row>
    <row r="181" spans="1:7" ht="13.5" customHeight="1" thickBot="1">
      <c r="A181" s="426"/>
      <c r="B181" s="126"/>
    </row>
    <row r="182" spans="1:7" ht="24" customHeight="1" thickTop="1">
      <c r="A182" s="705" t="s">
        <v>556</v>
      </c>
      <c r="B182" s="708" t="s">
        <v>557</v>
      </c>
      <c r="C182" s="711" t="s">
        <v>558</v>
      </c>
      <c r="D182" s="712"/>
      <c r="E182" s="712"/>
      <c r="F182" s="712"/>
      <c r="G182" s="713"/>
    </row>
    <row r="183" spans="1:7" ht="15" customHeight="1">
      <c r="A183" s="706"/>
      <c r="B183" s="709"/>
      <c r="C183" s="428" t="s">
        <v>197</v>
      </c>
      <c r="D183" s="428" t="s">
        <v>197</v>
      </c>
      <c r="E183" s="428" t="s">
        <v>197</v>
      </c>
      <c r="F183" s="428" t="s">
        <v>197</v>
      </c>
      <c r="G183" s="429" t="s">
        <v>197</v>
      </c>
    </row>
    <row r="184" spans="1:7" ht="15" customHeight="1">
      <c r="A184" s="707"/>
      <c r="B184" s="710"/>
      <c r="C184" s="430" t="s">
        <v>129</v>
      </c>
      <c r="D184" s="430" t="s">
        <v>129</v>
      </c>
      <c r="E184" s="430" t="s">
        <v>129</v>
      </c>
      <c r="F184" s="430" t="s">
        <v>129</v>
      </c>
      <c r="G184" s="431" t="s">
        <v>129</v>
      </c>
    </row>
    <row r="185" spans="1:7" ht="15" customHeight="1">
      <c r="A185" s="432"/>
      <c r="B185" t="s">
        <v>559</v>
      </c>
      <c r="C185" s="137">
        <v>0</v>
      </c>
      <c r="D185" s="137">
        <v>0</v>
      </c>
      <c r="E185" s="137">
        <v>0</v>
      </c>
      <c r="F185" s="137">
        <v>0</v>
      </c>
      <c r="G185" s="138">
        <v>0</v>
      </c>
    </row>
    <row r="186" spans="1:7" ht="15" customHeight="1">
      <c r="A186" s="433" t="s">
        <v>197</v>
      </c>
      <c r="B186" t="s">
        <v>560</v>
      </c>
      <c r="C186" s="137">
        <v>0</v>
      </c>
      <c r="D186" s="137">
        <v>0</v>
      </c>
      <c r="E186" s="137">
        <v>0</v>
      </c>
      <c r="F186" s="137">
        <v>0</v>
      </c>
      <c r="G186" s="138">
        <v>0</v>
      </c>
    </row>
    <row r="187" spans="1:7" ht="15" customHeight="1">
      <c r="A187" s="434" t="s">
        <v>129</v>
      </c>
      <c r="B187" t="s">
        <v>561</v>
      </c>
      <c r="C187" s="135">
        <f>SUM(C185:C186)</f>
        <v>0</v>
      </c>
      <c r="D187" s="135">
        <f>SUM(D185:D186)</f>
        <v>0</v>
      </c>
      <c r="E187" s="135">
        <f>SUM(E185:E186)</f>
        <v>0</v>
      </c>
      <c r="F187" s="135">
        <f>SUM(F185:F186)</f>
        <v>0</v>
      </c>
      <c r="G187" s="136">
        <f>SUM(G185:G186)</f>
        <v>0</v>
      </c>
    </row>
    <row r="188" spans="1:7" ht="15" customHeight="1">
      <c r="A188" s="432"/>
      <c r="B188" t="s">
        <v>562</v>
      </c>
      <c r="C188" s="137">
        <v>0</v>
      </c>
      <c r="D188" s="137">
        <v>0</v>
      </c>
      <c r="E188" s="137">
        <v>0</v>
      </c>
      <c r="F188" s="137">
        <v>0</v>
      </c>
      <c r="G188" s="136">
        <v>0</v>
      </c>
    </row>
    <row r="189" spans="1:7" ht="15" customHeight="1">
      <c r="A189" s="435"/>
      <c r="B189" s="163" t="s">
        <v>563</v>
      </c>
      <c r="C189" s="436" t="e">
        <f>C187/C188</f>
        <v>#DIV/0!</v>
      </c>
      <c r="D189" s="436" t="e">
        <f>D187/D188</f>
        <v>#DIV/0!</v>
      </c>
      <c r="E189" s="436" t="e">
        <f>E187/E188</f>
        <v>#DIV/0!</v>
      </c>
      <c r="F189" s="436" t="e">
        <f>F187/F188</f>
        <v>#DIV/0!</v>
      </c>
      <c r="G189" s="437" t="e">
        <f>G187/G188</f>
        <v>#DIV/0!</v>
      </c>
    </row>
    <row r="190" spans="1:7" ht="15" customHeight="1">
      <c r="A190" s="432"/>
      <c r="B190" t="s">
        <v>559</v>
      </c>
      <c r="C190" s="137">
        <v>0</v>
      </c>
      <c r="D190" s="137">
        <v>0</v>
      </c>
      <c r="E190" s="137">
        <v>0</v>
      </c>
      <c r="F190" s="137">
        <v>0</v>
      </c>
      <c r="G190" s="138">
        <v>0</v>
      </c>
    </row>
    <row r="191" spans="1:7" ht="15" customHeight="1">
      <c r="A191" s="433" t="s">
        <v>197</v>
      </c>
      <c r="B191" t="s">
        <v>560</v>
      </c>
      <c r="C191" s="137">
        <v>0</v>
      </c>
      <c r="D191" s="137">
        <v>0</v>
      </c>
      <c r="E191" s="137">
        <v>0</v>
      </c>
      <c r="F191" s="137">
        <v>0</v>
      </c>
      <c r="G191" s="138">
        <v>0</v>
      </c>
    </row>
    <row r="192" spans="1:7" ht="15" customHeight="1">
      <c r="A192" s="434" t="s">
        <v>129</v>
      </c>
      <c r="B192" t="s">
        <v>561</v>
      </c>
      <c r="C192" s="135">
        <f>SUM(C190:C191)</f>
        <v>0</v>
      </c>
      <c r="D192" s="135">
        <f>SUM(D190:D191)</f>
        <v>0</v>
      </c>
      <c r="E192" s="135">
        <f>SUM(E190:E191)</f>
        <v>0</v>
      </c>
      <c r="F192" s="135">
        <f>SUM(F190:F191)</f>
        <v>0</v>
      </c>
      <c r="G192" s="136">
        <f>SUM(G190:G191)</f>
        <v>0</v>
      </c>
    </row>
    <row r="193" spans="1:7" ht="15" customHeight="1">
      <c r="A193" s="432"/>
      <c r="B193" t="s">
        <v>562</v>
      </c>
      <c r="C193" s="137">
        <v>0</v>
      </c>
      <c r="D193" s="137">
        <v>0</v>
      </c>
      <c r="E193" s="137">
        <v>0</v>
      </c>
      <c r="F193" s="137">
        <v>0</v>
      </c>
      <c r="G193" s="136">
        <v>0</v>
      </c>
    </row>
    <row r="194" spans="1:7" ht="15" customHeight="1">
      <c r="A194" s="435"/>
      <c r="B194" s="163" t="s">
        <v>563</v>
      </c>
      <c r="C194" s="436" t="e">
        <f>C192/C193</f>
        <v>#DIV/0!</v>
      </c>
      <c r="D194" s="436" t="e">
        <f>D192/D193</f>
        <v>#DIV/0!</v>
      </c>
      <c r="E194" s="436" t="e">
        <f>E192/E193</f>
        <v>#DIV/0!</v>
      </c>
      <c r="F194" s="436" t="e">
        <f>F192/F193</f>
        <v>#DIV/0!</v>
      </c>
      <c r="G194" s="437" t="e">
        <f>G192/G193</f>
        <v>#DIV/0!</v>
      </c>
    </row>
    <row r="195" spans="1:7" ht="15" customHeight="1">
      <c r="A195" s="432"/>
      <c r="B195" t="s">
        <v>559</v>
      </c>
      <c r="C195" s="137">
        <v>0</v>
      </c>
      <c r="D195" s="137">
        <v>0</v>
      </c>
      <c r="E195" s="137">
        <v>0</v>
      </c>
      <c r="F195" s="137">
        <v>0</v>
      </c>
      <c r="G195" s="138">
        <v>0</v>
      </c>
    </row>
    <row r="196" spans="1:7" ht="15" customHeight="1">
      <c r="A196" s="433" t="s">
        <v>197</v>
      </c>
      <c r="B196" t="s">
        <v>560</v>
      </c>
      <c r="C196" s="137">
        <v>0</v>
      </c>
      <c r="D196" s="137">
        <v>0</v>
      </c>
      <c r="E196" s="137">
        <v>0</v>
      </c>
      <c r="F196" s="137">
        <v>0</v>
      </c>
      <c r="G196" s="138">
        <v>0</v>
      </c>
    </row>
    <row r="197" spans="1:7" ht="15" customHeight="1">
      <c r="A197" s="434" t="s">
        <v>129</v>
      </c>
      <c r="B197" t="s">
        <v>561</v>
      </c>
      <c r="C197" s="135">
        <f>SUM(C195:C196)</f>
        <v>0</v>
      </c>
      <c r="D197" s="135">
        <f>SUM(D195:D196)</f>
        <v>0</v>
      </c>
      <c r="E197" s="135">
        <f>SUM(E195:E196)</f>
        <v>0</v>
      </c>
      <c r="F197" s="135">
        <f>SUM(F195:F196)</f>
        <v>0</v>
      </c>
      <c r="G197" s="136">
        <f>SUM(G195:G196)</f>
        <v>0</v>
      </c>
    </row>
    <row r="198" spans="1:7" ht="15" customHeight="1">
      <c r="A198" s="432"/>
      <c r="B198" t="s">
        <v>562</v>
      </c>
      <c r="C198" s="137">
        <v>0</v>
      </c>
      <c r="D198" s="137">
        <v>0</v>
      </c>
      <c r="E198" s="137">
        <v>0</v>
      </c>
      <c r="F198" s="137">
        <v>0</v>
      </c>
      <c r="G198" s="136">
        <v>0</v>
      </c>
    </row>
    <row r="199" spans="1:7" ht="15" customHeight="1">
      <c r="A199" s="435"/>
      <c r="B199" s="163" t="s">
        <v>563</v>
      </c>
      <c r="C199" s="436" t="e">
        <f>C197/C198</f>
        <v>#DIV/0!</v>
      </c>
      <c r="D199" s="436" t="e">
        <f>D197/D198</f>
        <v>#DIV/0!</v>
      </c>
      <c r="E199" s="436" t="e">
        <f>E197/E198</f>
        <v>#DIV/0!</v>
      </c>
      <c r="F199" s="436" t="e">
        <f>F197/F198</f>
        <v>#DIV/0!</v>
      </c>
      <c r="G199" s="437" t="e">
        <f>G197/G198</f>
        <v>#DIV/0!</v>
      </c>
    </row>
    <row r="200" spans="1:7" ht="15" customHeight="1">
      <c r="A200" s="432"/>
      <c r="B200" t="s">
        <v>559</v>
      </c>
      <c r="C200" s="137">
        <v>0</v>
      </c>
      <c r="D200" s="137">
        <v>0</v>
      </c>
      <c r="E200" s="137">
        <v>0</v>
      </c>
      <c r="F200" s="137">
        <v>0</v>
      </c>
      <c r="G200" s="138">
        <v>0</v>
      </c>
    </row>
    <row r="201" spans="1:7" ht="15" customHeight="1">
      <c r="A201" s="433" t="s">
        <v>197</v>
      </c>
      <c r="B201" t="s">
        <v>560</v>
      </c>
      <c r="C201" s="137">
        <v>0</v>
      </c>
      <c r="D201" s="137">
        <v>0</v>
      </c>
      <c r="E201" s="137">
        <v>0</v>
      </c>
      <c r="F201" s="137">
        <v>0</v>
      </c>
      <c r="G201" s="138">
        <v>0</v>
      </c>
    </row>
    <row r="202" spans="1:7" ht="15" customHeight="1">
      <c r="A202" s="434" t="s">
        <v>129</v>
      </c>
      <c r="B202" t="s">
        <v>561</v>
      </c>
      <c r="C202" s="135">
        <f>SUM(C200:C201)</f>
        <v>0</v>
      </c>
      <c r="D202" s="135">
        <f>SUM(D200:D201)</f>
        <v>0</v>
      </c>
      <c r="E202" s="135">
        <f>SUM(E200:E201)</f>
        <v>0</v>
      </c>
      <c r="F202" s="135">
        <f>SUM(F200:F201)</f>
        <v>0</v>
      </c>
      <c r="G202" s="136">
        <f>SUM(G200:G201)</f>
        <v>0</v>
      </c>
    </row>
    <row r="203" spans="1:7" ht="15" customHeight="1">
      <c r="A203" s="432"/>
      <c r="B203" t="s">
        <v>562</v>
      </c>
      <c r="C203" s="137">
        <v>0</v>
      </c>
      <c r="D203" s="137">
        <v>0</v>
      </c>
      <c r="E203" s="137">
        <v>0</v>
      </c>
      <c r="F203" s="137">
        <v>0</v>
      </c>
      <c r="G203" s="136">
        <v>0</v>
      </c>
    </row>
    <row r="204" spans="1:7" ht="15" customHeight="1">
      <c r="A204" s="435"/>
      <c r="B204" s="163" t="s">
        <v>563</v>
      </c>
      <c r="C204" s="436" t="e">
        <f>C202/C203</f>
        <v>#DIV/0!</v>
      </c>
      <c r="D204" s="436" t="e">
        <f>D202/D203</f>
        <v>#DIV/0!</v>
      </c>
      <c r="E204" s="436" t="e">
        <f>E202/E203</f>
        <v>#DIV/0!</v>
      </c>
      <c r="F204" s="436" t="e">
        <f>F202/F203</f>
        <v>#DIV/0!</v>
      </c>
      <c r="G204" s="437" t="e">
        <f>G202/G203</f>
        <v>#DIV/0!</v>
      </c>
    </row>
    <row r="205" spans="1:7" ht="15" customHeight="1">
      <c r="A205" s="432"/>
      <c r="B205" t="s">
        <v>559</v>
      </c>
      <c r="C205" s="137">
        <v>0</v>
      </c>
      <c r="D205" s="137">
        <v>0</v>
      </c>
      <c r="E205" s="137">
        <v>0</v>
      </c>
      <c r="F205" s="137">
        <v>0</v>
      </c>
      <c r="G205" s="134">
        <v>0</v>
      </c>
    </row>
    <row r="206" spans="1:7" ht="15" customHeight="1">
      <c r="A206" s="433" t="s">
        <v>197</v>
      </c>
      <c r="B206" t="s">
        <v>560</v>
      </c>
      <c r="C206" s="137">
        <v>0</v>
      </c>
      <c r="D206" s="137">
        <v>0</v>
      </c>
      <c r="E206" s="137">
        <v>0</v>
      </c>
      <c r="F206" s="137">
        <v>0</v>
      </c>
      <c r="G206" s="134">
        <v>0</v>
      </c>
    </row>
    <row r="207" spans="1:7" ht="15" customHeight="1">
      <c r="A207" s="434" t="s">
        <v>129</v>
      </c>
      <c r="B207" t="s">
        <v>561</v>
      </c>
      <c r="C207" s="135">
        <f>SUM(C205:C206)</f>
        <v>0</v>
      </c>
      <c r="D207" s="135">
        <f>SUM(D205:D206)</f>
        <v>0</v>
      </c>
      <c r="E207" s="135">
        <f>SUM(E205:E206)</f>
        <v>0</v>
      </c>
      <c r="F207" s="135">
        <f>SUM(F205:F206)</f>
        <v>0</v>
      </c>
      <c r="G207" s="438">
        <f>SUM(G205:G206)</f>
        <v>0</v>
      </c>
    </row>
    <row r="208" spans="1:7" ht="15" customHeight="1">
      <c r="A208" s="432"/>
      <c r="B208" t="s">
        <v>562</v>
      </c>
      <c r="C208" s="137">
        <v>0</v>
      </c>
      <c r="D208" s="137">
        <v>0</v>
      </c>
      <c r="E208" s="137">
        <v>0</v>
      </c>
      <c r="F208" s="137">
        <v>0</v>
      </c>
      <c r="G208" s="134">
        <v>0</v>
      </c>
    </row>
    <row r="209" spans="1:7" ht="15" customHeight="1" thickBot="1">
      <c r="A209" s="439"/>
      <c r="B209" s="440" t="s">
        <v>563</v>
      </c>
      <c r="C209" s="441" t="e">
        <f>C207/C208</f>
        <v>#DIV/0!</v>
      </c>
      <c r="D209" s="441" t="e">
        <f>D207/D208</f>
        <v>#DIV/0!</v>
      </c>
      <c r="E209" s="441" t="e">
        <f>E207/E208</f>
        <v>#DIV/0!</v>
      </c>
      <c r="F209" s="441" t="e">
        <f>F207/F208</f>
        <v>#DIV/0!</v>
      </c>
      <c r="G209" s="139" t="e">
        <f>G207/G208</f>
        <v>#DIV/0!</v>
      </c>
    </row>
    <row r="210" spans="1:7" ht="15" customHeight="1" thickTop="1">
      <c r="A210" s="442"/>
      <c r="B210" s="443"/>
      <c r="C210" s="444"/>
      <c r="D210" s="444"/>
      <c r="E210" s="444"/>
      <c r="F210" s="444"/>
      <c r="G210" s="444"/>
    </row>
    <row r="211" spans="1:7" ht="13.5" customHeight="1">
      <c r="A211" s="145" t="s">
        <v>490</v>
      </c>
      <c r="B211" s="704" t="s">
        <v>549</v>
      </c>
      <c r="C211" s="704"/>
      <c r="D211" s="704"/>
      <c r="E211" s="704"/>
      <c r="F211" s="704"/>
      <c r="G211" s="704"/>
    </row>
    <row r="212" spans="1:7" ht="13.5" customHeight="1">
      <c r="A212" s="145" t="s">
        <v>491</v>
      </c>
      <c r="B212" s="125" t="s">
        <v>550</v>
      </c>
      <c r="D212" s="146" t="s">
        <v>19</v>
      </c>
      <c r="E212" s="125" t="s">
        <v>551</v>
      </c>
    </row>
    <row r="213" spans="1:7" ht="20.25" customHeight="1">
      <c r="A213" s="317" t="s">
        <v>552</v>
      </c>
    </row>
    <row r="214" spans="1:7">
      <c r="A214" s="424"/>
      <c r="B214" s="425" t="s">
        <v>553</v>
      </c>
    </row>
    <row r="215" spans="1:7" ht="24" customHeight="1">
      <c r="A215" s="426" t="s">
        <v>564</v>
      </c>
      <c r="B215" s="427" t="s">
        <v>570</v>
      </c>
    </row>
    <row r="216" spans="1:7" ht="12.75" customHeight="1" thickBot="1">
      <c r="A216" s="426"/>
      <c r="B216" s="126"/>
    </row>
    <row r="217" spans="1:7" ht="24" customHeight="1" thickTop="1">
      <c r="A217" s="705" t="s">
        <v>556</v>
      </c>
      <c r="B217" s="708" t="s">
        <v>557</v>
      </c>
      <c r="C217" s="711" t="s">
        <v>558</v>
      </c>
      <c r="D217" s="712"/>
      <c r="E217" s="712"/>
      <c r="F217" s="712"/>
      <c r="G217" s="713"/>
    </row>
    <row r="218" spans="1:7" ht="15" customHeight="1">
      <c r="A218" s="706"/>
      <c r="B218" s="709"/>
      <c r="C218" s="428" t="s">
        <v>197</v>
      </c>
      <c r="D218" s="428" t="s">
        <v>197</v>
      </c>
      <c r="E218" s="428" t="s">
        <v>197</v>
      </c>
      <c r="F218" s="428" t="s">
        <v>197</v>
      </c>
      <c r="G218" s="429" t="s">
        <v>197</v>
      </c>
    </row>
    <row r="219" spans="1:7" ht="15" customHeight="1">
      <c r="A219" s="707"/>
      <c r="B219" s="710"/>
      <c r="C219" s="430" t="s">
        <v>571</v>
      </c>
      <c r="D219" s="430" t="s">
        <v>571</v>
      </c>
      <c r="E219" s="430" t="s">
        <v>571</v>
      </c>
      <c r="F219" s="430" t="s">
        <v>571</v>
      </c>
      <c r="G219" s="431" t="s">
        <v>571</v>
      </c>
    </row>
    <row r="220" spans="1:7" ht="15" customHeight="1">
      <c r="A220" s="432"/>
      <c r="B220" t="s">
        <v>559</v>
      </c>
      <c r="C220" s="137">
        <v>0</v>
      </c>
      <c r="D220" s="137">
        <v>0</v>
      </c>
      <c r="E220" s="137">
        <v>0</v>
      </c>
      <c r="F220" s="137">
        <v>0</v>
      </c>
      <c r="G220" s="138">
        <v>0</v>
      </c>
    </row>
    <row r="221" spans="1:7" ht="15" customHeight="1">
      <c r="A221" s="433" t="s">
        <v>197</v>
      </c>
      <c r="B221" t="s">
        <v>560</v>
      </c>
      <c r="C221" s="137">
        <v>0</v>
      </c>
      <c r="D221" s="137">
        <v>0</v>
      </c>
      <c r="E221" s="137">
        <v>0</v>
      </c>
      <c r="F221" s="137">
        <v>0</v>
      </c>
      <c r="G221" s="138">
        <v>0</v>
      </c>
    </row>
    <row r="222" spans="1:7" ht="15" customHeight="1">
      <c r="A222" s="434" t="s">
        <v>537</v>
      </c>
      <c r="B222" t="s">
        <v>561</v>
      </c>
      <c r="C222" s="135">
        <f>SUM(C220:C221)</f>
        <v>0</v>
      </c>
      <c r="D222" s="135">
        <f>SUM(D220:D221)</f>
        <v>0</v>
      </c>
      <c r="E222" s="135">
        <f>SUM(E220:E221)</f>
        <v>0</v>
      </c>
      <c r="F222" s="135">
        <f>SUM(F220:F221)</f>
        <v>0</v>
      </c>
      <c r="G222" s="136">
        <f>SUM(G220:G221)</f>
        <v>0</v>
      </c>
    </row>
    <row r="223" spans="1:7" ht="15" customHeight="1">
      <c r="A223" s="432"/>
      <c r="B223" t="s">
        <v>562</v>
      </c>
      <c r="C223" s="137">
        <v>0</v>
      </c>
      <c r="D223" s="137">
        <v>0</v>
      </c>
      <c r="E223" s="137">
        <v>0</v>
      </c>
      <c r="F223" s="137">
        <v>0</v>
      </c>
      <c r="G223" s="136">
        <v>0</v>
      </c>
    </row>
    <row r="224" spans="1:7" ht="15" customHeight="1">
      <c r="A224" s="435"/>
      <c r="B224" s="163" t="s">
        <v>563</v>
      </c>
      <c r="C224" s="436" t="e">
        <f>C222/C223</f>
        <v>#DIV/0!</v>
      </c>
      <c r="D224" s="436" t="e">
        <f>D222/D223</f>
        <v>#DIV/0!</v>
      </c>
      <c r="E224" s="436" t="e">
        <f>E222/E223</f>
        <v>#DIV/0!</v>
      </c>
      <c r="F224" s="436" t="e">
        <f>F222/F223</f>
        <v>#DIV/0!</v>
      </c>
      <c r="G224" s="437" t="e">
        <f>G222/G223</f>
        <v>#DIV/0!</v>
      </c>
    </row>
    <row r="225" spans="1:7" ht="15" customHeight="1">
      <c r="A225" s="432"/>
      <c r="B225" t="s">
        <v>559</v>
      </c>
      <c r="C225" s="137">
        <v>0</v>
      </c>
      <c r="D225" s="137">
        <v>0</v>
      </c>
      <c r="E225" s="137">
        <v>0</v>
      </c>
      <c r="F225" s="137">
        <v>0</v>
      </c>
      <c r="G225" s="138">
        <v>0</v>
      </c>
    </row>
    <row r="226" spans="1:7" ht="15" customHeight="1">
      <c r="A226" s="433" t="s">
        <v>197</v>
      </c>
      <c r="B226" t="s">
        <v>560</v>
      </c>
      <c r="C226" s="137">
        <v>0</v>
      </c>
      <c r="D226" s="137">
        <v>0</v>
      </c>
      <c r="E226" s="137">
        <v>0</v>
      </c>
      <c r="F226" s="137">
        <v>0</v>
      </c>
      <c r="G226" s="138">
        <v>0</v>
      </c>
    </row>
    <row r="227" spans="1:7" ht="15" customHeight="1">
      <c r="A227" s="434" t="s">
        <v>537</v>
      </c>
      <c r="B227" t="s">
        <v>561</v>
      </c>
      <c r="C227" s="135">
        <f>SUM(C225:C226)</f>
        <v>0</v>
      </c>
      <c r="D227" s="135">
        <f>SUM(D225:D226)</f>
        <v>0</v>
      </c>
      <c r="E227" s="135">
        <f>SUM(E225:E226)</f>
        <v>0</v>
      </c>
      <c r="F227" s="135">
        <f>SUM(F225:F226)</f>
        <v>0</v>
      </c>
      <c r="G227" s="136">
        <f>SUM(G225:G226)</f>
        <v>0</v>
      </c>
    </row>
    <row r="228" spans="1:7" ht="15" customHeight="1">
      <c r="A228" s="432"/>
      <c r="B228" t="s">
        <v>562</v>
      </c>
      <c r="C228" s="137">
        <v>0</v>
      </c>
      <c r="D228" s="137">
        <v>0</v>
      </c>
      <c r="E228" s="137">
        <v>0</v>
      </c>
      <c r="F228" s="137">
        <v>0</v>
      </c>
      <c r="G228" s="136">
        <v>0</v>
      </c>
    </row>
    <row r="229" spans="1:7" ht="15" customHeight="1">
      <c r="A229" s="435"/>
      <c r="B229" s="163" t="s">
        <v>563</v>
      </c>
      <c r="C229" s="436" t="e">
        <f>C227/C228</f>
        <v>#DIV/0!</v>
      </c>
      <c r="D229" s="436" t="e">
        <f>D227/D228</f>
        <v>#DIV/0!</v>
      </c>
      <c r="E229" s="436" t="e">
        <f>E227/E228</f>
        <v>#DIV/0!</v>
      </c>
      <c r="F229" s="436" t="e">
        <f>F227/F228</f>
        <v>#DIV/0!</v>
      </c>
      <c r="G229" s="437" t="e">
        <f>G227/G228</f>
        <v>#DIV/0!</v>
      </c>
    </row>
    <row r="230" spans="1:7" ht="15" customHeight="1">
      <c r="A230" s="432"/>
      <c r="B230" t="s">
        <v>559</v>
      </c>
      <c r="C230" s="137">
        <v>0</v>
      </c>
      <c r="D230" s="137">
        <v>0</v>
      </c>
      <c r="E230" s="137">
        <v>0</v>
      </c>
      <c r="F230" s="137">
        <v>0</v>
      </c>
      <c r="G230" s="138">
        <v>0</v>
      </c>
    </row>
    <row r="231" spans="1:7" ht="15" customHeight="1">
      <c r="A231" s="433" t="s">
        <v>197</v>
      </c>
      <c r="B231" t="s">
        <v>560</v>
      </c>
      <c r="C231" s="137">
        <v>0</v>
      </c>
      <c r="D231" s="137">
        <v>0</v>
      </c>
      <c r="E231" s="137">
        <v>0</v>
      </c>
      <c r="F231" s="137">
        <v>0</v>
      </c>
      <c r="G231" s="138">
        <v>0</v>
      </c>
    </row>
    <row r="232" spans="1:7" ht="15" customHeight="1">
      <c r="A232" s="434" t="s">
        <v>537</v>
      </c>
      <c r="B232" t="s">
        <v>561</v>
      </c>
      <c r="C232" s="135">
        <f>SUM(C230:C231)</f>
        <v>0</v>
      </c>
      <c r="D232" s="135">
        <f>SUM(D230:D231)</f>
        <v>0</v>
      </c>
      <c r="E232" s="135">
        <f>SUM(E230:E231)</f>
        <v>0</v>
      </c>
      <c r="F232" s="135">
        <f>SUM(F230:F231)</f>
        <v>0</v>
      </c>
      <c r="G232" s="136">
        <f>SUM(G230:G231)</f>
        <v>0</v>
      </c>
    </row>
    <row r="233" spans="1:7" ht="15" customHeight="1">
      <c r="A233" s="432"/>
      <c r="B233" t="s">
        <v>562</v>
      </c>
      <c r="C233" s="137">
        <v>0</v>
      </c>
      <c r="D233" s="137">
        <v>0</v>
      </c>
      <c r="E233" s="137">
        <v>0</v>
      </c>
      <c r="F233" s="137">
        <v>0</v>
      </c>
      <c r="G233" s="136">
        <v>0</v>
      </c>
    </row>
    <row r="234" spans="1:7" ht="15" customHeight="1">
      <c r="A234" s="435"/>
      <c r="B234" s="163" t="s">
        <v>563</v>
      </c>
      <c r="C234" s="436" t="e">
        <f>C232/C233</f>
        <v>#DIV/0!</v>
      </c>
      <c r="D234" s="436" t="e">
        <f>D232/D233</f>
        <v>#DIV/0!</v>
      </c>
      <c r="E234" s="436" t="e">
        <f>E232/E233</f>
        <v>#DIV/0!</v>
      </c>
      <c r="F234" s="436" t="e">
        <f>F232/F233</f>
        <v>#DIV/0!</v>
      </c>
      <c r="G234" s="437" t="e">
        <f>G232/G233</f>
        <v>#DIV/0!</v>
      </c>
    </row>
    <row r="235" spans="1:7" ht="15" customHeight="1">
      <c r="A235" s="432"/>
      <c r="B235" t="s">
        <v>559</v>
      </c>
      <c r="C235" s="137">
        <v>0</v>
      </c>
      <c r="D235" s="137">
        <v>0</v>
      </c>
      <c r="E235" s="137">
        <v>0</v>
      </c>
      <c r="F235" s="137">
        <v>0</v>
      </c>
      <c r="G235" s="138">
        <v>0</v>
      </c>
    </row>
    <row r="236" spans="1:7" ht="15" customHeight="1">
      <c r="A236" s="433" t="s">
        <v>197</v>
      </c>
      <c r="B236" t="s">
        <v>560</v>
      </c>
      <c r="C236" s="137">
        <v>0</v>
      </c>
      <c r="D236" s="137">
        <v>0</v>
      </c>
      <c r="E236" s="137">
        <v>0</v>
      </c>
      <c r="F236" s="137">
        <v>0</v>
      </c>
      <c r="G236" s="138">
        <v>0</v>
      </c>
    </row>
    <row r="237" spans="1:7" ht="15" customHeight="1">
      <c r="A237" s="434" t="s">
        <v>537</v>
      </c>
      <c r="B237" t="s">
        <v>561</v>
      </c>
      <c r="C237" s="135">
        <f>SUM(C235:C236)</f>
        <v>0</v>
      </c>
      <c r="D237" s="135">
        <f>SUM(D235:D236)</f>
        <v>0</v>
      </c>
      <c r="E237" s="135">
        <f>SUM(E235:E236)</f>
        <v>0</v>
      </c>
      <c r="F237" s="135">
        <f>SUM(F235:F236)</f>
        <v>0</v>
      </c>
      <c r="G237" s="136">
        <f>SUM(G235:G236)</f>
        <v>0</v>
      </c>
    </row>
    <row r="238" spans="1:7" ht="15" customHeight="1">
      <c r="A238" s="432"/>
      <c r="B238" t="s">
        <v>562</v>
      </c>
      <c r="C238" s="137">
        <v>0</v>
      </c>
      <c r="D238" s="137">
        <v>0</v>
      </c>
      <c r="E238" s="137">
        <v>0</v>
      </c>
      <c r="F238" s="137">
        <v>0</v>
      </c>
      <c r="G238" s="136">
        <v>0</v>
      </c>
    </row>
    <row r="239" spans="1:7" ht="15" customHeight="1">
      <c r="A239" s="435"/>
      <c r="B239" s="163" t="s">
        <v>563</v>
      </c>
      <c r="C239" s="436" t="e">
        <f>C237/C238</f>
        <v>#DIV/0!</v>
      </c>
      <c r="D239" s="436" t="e">
        <f>D237/D238</f>
        <v>#DIV/0!</v>
      </c>
      <c r="E239" s="436" t="e">
        <f>E237/E238</f>
        <v>#DIV/0!</v>
      </c>
      <c r="F239" s="436" t="e">
        <f>F237/F238</f>
        <v>#DIV/0!</v>
      </c>
      <c r="G239" s="437" t="e">
        <f>G237/G238</f>
        <v>#DIV/0!</v>
      </c>
    </row>
    <row r="240" spans="1:7" ht="15" customHeight="1">
      <c r="A240" s="432"/>
      <c r="B240" t="s">
        <v>559</v>
      </c>
      <c r="C240" s="137">
        <v>0</v>
      </c>
      <c r="D240" s="137">
        <v>0</v>
      </c>
      <c r="E240" s="137">
        <v>0</v>
      </c>
      <c r="F240" s="137">
        <v>0</v>
      </c>
      <c r="G240" s="134">
        <v>0</v>
      </c>
    </row>
    <row r="241" spans="1:7" ht="15" customHeight="1">
      <c r="A241" s="433" t="s">
        <v>197</v>
      </c>
      <c r="B241" t="s">
        <v>560</v>
      </c>
      <c r="C241" s="137">
        <v>0</v>
      </c>
      <c r="D241" s="137">
        <v>0</v>
      </c>
      <c r="E241" s="137">
        <v>0</v>
      </c>
      <c r="F241" s="137">
        <v>0</v>
      </c>
      <c r="G241" s="134">
        <v>0</v>
      </c>
    </row>
    <row r="242" spans="1:7" ht="15" customHeight="1">
      <c r="A242" s="434" t="s">
        <v>537</v>
      </c>
      <c r="B242" t="s">
        <v>561</v>
      </c>
      <c r="C242" s="135">
        <f>SUM(C240:C241)</f>
        <v>0</v>
      </c>
      <c r="D242" s="135">
        <f>SUM(D240:D241)</f>
        <v>0</v>
      </c>
      <c r="E242" s="135">
        <f>SUM(E240:E241)</f>
        <v>0</v>
      </c>
      <c r="F242" s="135">
        <f>SUM(F240:F241)</f>
        <v>0</v>
      </c>
      <c r="G242" s="438">
        <f>SUM(G240:G241)</f>
        <v>0</v>
      </c>
    </row>
    <row r="243" spans="1:7" ht="15" customHeight="1">
      <c r="A243" s="432"/>
      <c r="B243" t="s">
        <v>562</v>
      </c>
      <c r="C243" s="137">
        <v>0</v>
      </c>
      <c r="D243" s="137">
        <v>0</v>
      </c>
      <c r="E243" s="137">
        <v>0</v>
      </c>
      <c r="F243" s="137">
        <v>0</v>
      </c>
      <c r="G243" s="134">
        <v>0</v>
      </c>
    </row>
    <row r="244" spans="1:7" ht="15" customHeight="1" thickBot="1">
      <c r="A244" s="439"/>
      <c r="B244" s="440" t="s">
        <v>563</v>
      </c>
      <c r="C244" s="441" t="e">
        <f>C242/C243</f>
        <v>#DIV/0!</v>
      </c>
      <c r="D244" s="441" t="e">
        <f>D242/D243</f>
        <v>#DIV/0!</v>
      </c>
      <c r="E244" s="441" t="e">
        <f>E242/E243</f>
        <v>#DIV/0!</v>
      </c>
      <c r="F244" s="441" t="e">
        <f>F242/F243</f>
        <v>#DIV/0!</v>
      </c>
      <c r="G244" s="139" t="e">
        <f>G242/G243</f>
        <v>#DIV/0!</v>
      </c>
    </row>
    <row r="245" spans="1:7" ht="13.5" customHeight="1" thickTop="1"/>
  </sheetData>
  <mergeCells count="28">
    <mergeCell ref="B211:G211"/>
    <mergeCell ref="A217:A219"/>
    <mergeCell ref="B217:B219"/>
    <mergeCell ref="C217:G217"/>
    <mergeCell ref="A147:A149"/>
    <mergeCell ref="B147:B149"/>
    <mergeCell ref="C147:G147"/>
    <mergeCell ref="B176:G176"/>
    <mergeCell ref="A182:A184"/>
    <mergeCell ref="B182:B184"/>
    <mergeCell ref="C182:G182"/>
    <mergeCell ref="B106:G106"/>
    <mergeCell ref="A112:A114"/>
    <mergeCell ref="B112:B114"/>
    <mergeCell ref="C112:G112"/>
    <mergeCell ref="B141:G141"/>
    <mergeCell ref="A42:A44"/>
    <mergeCell ref="B42:B44"/>
    <mergeCell ref="C42:G42"/>
    <mergeCell ref="B71:G71"/>
    <mergeCell ref="A77:A79"/>
    <mergeCell ref="B77:B79"/>
    <mergeCell ref="C77:G77"/>
    <mergeCell ref="B1:G1"/>
    <mergeCell ref="A7:A9"/>
    <mergeCell ref="B7:B9"/>
    <mergeCell ref="C7:G7"/>
    <mergeCell ref="B36:G3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workbookViewId="0">
      <selection activeCell="H30" sqref="H30"/>
    </sheetView>
  </sheetViews>
  <sheetFormatPr baseColWidth="10" defaultColWidth="10.88671875" defaultRowHeight="14.4"/>
  <cols>
    <col min="1" max="1" width="38.109375" customWidth="1"/>
    <col min="2" max="2" width="9.21875" customWidth="1"/>
    <col min="3" max="3" width="9" customWidth="1"/>
    <col min="4" max="4" width="8.6640625" customWidth="1"/>
    <col min="5" max="5" width="9.44140625" customWidth="1"/>
    <col min="6" max="6" width="9.21875" customWidth="1"/>
    <col min="7" max="7" width="9" customWidth="1"/>
    <col min="8" max="8" width="9.6640625" customWidth="1"/>
    <col min="9" max="9" width="8.6640625" customWidth="1"/>
    <col min="10" max="10" width="9.44140625" customWidth="1"/>
    <col min="11" max="11" width="9.33203125" customWidth="1"/>
    <col min="12" max="12" width="10.109375" customWidth="1"/>
    <col min="13" max="13" width="29.6640625" customWidth="1"/>
    <col min="14" max="25" width="8.77734375" customWidth="1"/>
    <col min="257" max="257" width="33.88671875" customWidth="1"/>
    <col min="258" max="258" width="9.21875" customWidth="1"/>
    <col min="259" max="259" width="9" customWidth="1"/>
    <col min="260" max="260" width="8.6640625" customWidth="1"/>
    <col min="261" max="261" width="9.44140625" customWidth="1"/>
    <col min="262" max="262" width="9.21875" customWidth="1"/>
    <col min="263" max="263" width="9" customWidth="1"/>
    <col min="264" max="264" width="9.6640625" customWidth="1"/>
    <col min="265" max="265" width="8.6640625" customWidth="1"/>
    <col min="266" max="266" width="9.44140625" customWidth="1"/>
    <col min="267" max="267" width="9.33203125" customWidth="1"/>
    <col min="268" max="268" width="10.109375" customWidth="1"/>
    <col min="269" max="269" width="29.6640625" customWidth="1"/>
    <col min="270" max="281" width="8.77734375" customWidth="1"/>
    <col min="513" max="513" width="33.88671875" customWidth="1"/>
    <col min="514" max="514" width="9.21875" customWidth="1"/>
    <col min="515" max="515" width="9" customWidth="1"/>
    <col min="516" max="516" width="8.6640625" customWidth="1"/>
    <col min="517" max="517" width="9.44140625" customWidth="1"/>
    <col min="518" max="518" width="9.21875" customWidth="1"/>
    <col min="519" max="519" width="9" customWidth="1"/>
    <col min="520" max="520" width="9.6640625" customWidth="1"/>
    <col min="521" max="521" width="8.6640625" customWidth="1"/>
    <col min="522" max="522" width="9.44140625" customWidth="1"/>
    <col min="523" max="523" width="9.33203125" customWidth="1"/>
    <col min="524" max="524" width="10.109375" customWidth="1"/>
    <col min="525" max="525" width="29.6640625" customWidth="1"/>
    <col min="526" max="537" width="8.77734375" customWidth="1"/>
    <col min="769" max="769" width="33.88671875" customWidth="1"/>
    <col min="770" max="770" width="9.21875" customWidth="1"/>
    <col min="771" max="771" width="9" customWidth="1"/>
    <col min="772" max="772" width="8.6640625" customWidth="1"/>
    <col min="773" max="773" width="9.44140625" customWidth="1"/>
    <col min="774" max="774" width="9.21875" customWidth="1"/>
    <col min="775" max="775" width="9" customWidth="1"/>
    <col min="776" max="776" width="9.6640625" customWidth="1"/>
    <col min="777" max="777" width="8.6640625" customWidth="1"/>
    <col min="778" max="778" width="9.44140625" customWidth="1"/>
    <col min="779" max="779" width="9.33203125" customWidth="1"/>
    <col min="780" max="780" width="10.109375" customWidth="1"/>
    <col min="781" max="781" width="29.6640625" customWidth="1"/>
    <col min="782" max="793" width="8.77734375" customWidth="1"/>
    <col min="1025" max="1025" width="33.88671875" customWidth="1"/>
    <col min="1026" max="1026" width="9.21875" customWidth="1"/>
    <col min="1027" max="1027" width="9" customWidth="1"/>
    <col min="1028" max="1028" width="8.6640625" customWidth="1"/>
    <col min="1029" max="1029" width="9.44140625" customWidth="1"/>
    <col min="1030" max="1030" width="9.21875" customWidth="1"/>
    <col min="1031" max="1031" width="9" customWidth="1"/>
    <col min="1032" max="1032" width="9.6640625" customWidth="1"/>
    <col min="1033" max="1033" width="8.6640625" customWidth="1"/>
    <col min="1034" max="1034" width="9.44140625" customWidth="1"/>
    <col min="1035" max="1035" width="9.33203125" customWidth="1"/>
    <col min="1036" max="1036" width="10.109375" customWidth="1"/>
    <col min="1037" max="1037" width="29.6640625" customWidth="1"/>
    <col min="1038" max="1049" width="8.77734375" customWidth="1"/>
    <col min="1281" max="1281" width="33.88671875" customWidth="1"/>
    <col min="1282" max="1282" width="9.21875" customWidth="1"/>
    <col min="1283" max="1283" width="9" customWidth="1"/>
    <col min="1284" max="1284" width="8.6640625" customWidth="1"/>
    <col min="1285" max="1285" width="9.44140625" customWidth="1"/>
    <col min="1286" max="1286" width="9.21875" customWidth="1"/>
    <col min="1287" max="1287" width="9" customWidth="1"/>
    <col min="1288" max="1288" width="9.6640625" customWidth="1"/>
    <col min="1289" max="1289" width="8.6640625" customWidth="1"/>
    <col min="1290" max="1290" width="9.44140625" customWidth="1"/>
    <col min="1291" max="1291" width="9.33203125" customWidth="1"/>
    <col min="1292" max="1292" width="10.109375" customWidth="1"/>
    <col min="1293" max="1293" width="29.6640625" customWidth="1"/>
    <col min="1294" max="1305" width="8.77734375" customWidth="1"/>
    <col min="1537" max="1537" width="33.88671875" customWidth="1"/>
    <col min="1538" max="1538" width="9.21875" customWidth="1"/>
    <col min="1539" max="1539" width="9" customWidth="1"/>
    <col min="1540" max="1540" width="8.6640625" customWidth="1"/>
    <col min="1541" max="1541" width="9.44140625" customWidth="1"/>
    <col min="1542" max="1542" width="9.21875" customWidth="1"/>
    <col min="1543" max="1543" width="9" customWidth="1"/>
    <col min="1544" max="1544" width="9.6640625" customWidth="1"/>
    <col min="1545" max="1545" width="8.6640625" customWidth="1"/>
    <col min="1546" max="1546" width="9.44140625" customWidth="1"/>
    <col min="1547" max="1547" width="9.33203125" customWidth="1"/>
    <col min="1548" max="1548" width="10.109375" customWidth="1"/>
    <col min="1549" max="1549" width="29.6640625" customWidth="1"/>
    <col min="1550" max="1561" width="8.77734375" customWidth="1"/>
    <col min="1793" max="1793" width="33.88671875" customWidth="1"/>
    <col min="1794" max="1794" width="9.21875" customWidth="1"/>
    <col min="1795" max="1795" width="9" customWidth="1"/>
    <col min="1796" max="1796" width="8.6640625" customWidth="1"/>
    <col min="1797" max="1797" width="9.44140625" customWidth="1"/>
    <col min="1798" max="1798" width="9.21875" customWidth="1"/>
    <col min="1799" max="1799" width="9" customWidth="1"/>
    <col min="1800" max="1800" width="9.6640625" customWidth="1"/>
    <col min="1801" max="1801" width="8.6640625" customWidth="1"/>
    <col min="1802" max="1802" width="9.44140625" customWidth="1"/>
    <col min="1803" max="1803" width="9.33203125" customWidth="1"/>
    <col min="1804" max="1804" width="10.109375" customWidth="1"/>
    <col min="1805" max="1805" width="29.6640625" customWidth="1"/>
    <col min="1806" max="1817" width="8.77734375" customWidth="1"/>
    <col min="2049" max="2049" width="33.88671875" customWidth="1"/>
    <col min="2050" max="2050" width="9.21875" customWidth="1"/>
    <col min="2051" max="2051" width="9" customWidth="1"/>
    <col min="2052" max="2052" width="8.6640625" customWidth="1"/>
    <col min="2053" max="2053" width="9.44140625" customWidth="1"/>
    <col min="2054" max="2054" width="9.21875" customWidth="1"/>
    <col min="2055" max="2055" width="9" customWidth="1"/>
    <col min="2056" max="2056" width="9.6640625" customWidth="1"/>
    <col min="2057" max="2057" width="8.6640625" customWidth="1"/>
    <col min="2058" max="2058" width="9.44140625" customWidth="1"/>
    <col min="2059" max="2059" width="9.33203125" customWidth="1"/>
    <col min="2060" max="2060" width="10.109375" customWidth="1"/>
    <col min="2061" max="2061" width="29.6640625" customWidth="1"/>
    <col min="2062" max="2073" width="8.77734375" customWidth="1"/>
    <col min="2305" max="2305" width="33.88671875" customWidth="1"/>
    <col min="2306" max="2306" width="9.21875" customWidth="1"/>
    <col min="2307" max="2307" width="9" customWidth="1"/>
    <col min="2308" max="2308" width="8.6640625" customWidth="1"/>
    <col min="2309" max="2309" width="9.44140625" customWidth="1"/>
    <col min="2310" max="2310" width="9.21875" customWidth="1"/>
    <col min="2311" max="2311" width="9" customWidth="1"/>
    <col min="2312" max="2312" width="9.6640625" customWidth="1"/>
    <col min="2313" max="2313" width="8.6640625" customWidth="1"/>
    <col min="2314" max="2314" width="9.44140625" customWidth="1"/>
    <col min="2315" max="2315" width="9.33203125" customWidth="1"/>
    <col min="2316" max="2316" width="10.109375" customWidth="1"/>
    <col min="2317" max="2317" width="29.6640625" customWidth="1"/>
    <col min="2318" max="2329" width="8.77734375" customWidth="1"/>
    <col min="2561" max="2561" width="33.88671875" customWidth="1"/>
    <col min="2562" max="2562" width="9.21875" customWidth="1"/>
    <col min="2563" max="2563" width="9" customWidth="1"/>
    <col min="2564" max="2564" width="8.6640625" customWidth="1"/>
    <col min="2565" max="2565" width="9.44140625" customWidth="1"/>
    <col min="2566" max="2566" width="9.21875" customWidth="1"/>
    <col min="2567" max="2567" width="9" customWidth="1"/>
    <col min="2568" max="2568" width="9.6640625" customWidth="1"/>
    <col min="2569" max="2569" width="8.6640625" customWidth="1"/>
    <col min="2570" max="2570" width="9.44140625" customWidth="1"/>
    <col min="2571" max="2571" width="9.33203125" customWidth="1"/>
    <col min="2572" max="2572" width="10.109375" customWidth="1"/>
    <col min="2573" max="2573" width="29.6640625" customWidth="1"/>
    <col min="2574" max="2585" width="8.77734375" customWidth="1"/>
    <col min="2817" max="2817" width="33.88671875" customWidth="1"/>
    <col min="2818" max="2818" width="9.21875" customWidth="1"/>
    <col min="2819" max="2819" width="9" customWidth="1"/>
    <col min="2820" max="2820" width="8.6640625" customWidth="1"/>
    <col min="2821" max="2821" width="9.44140625" customWidth="1"/>
    <col min="2822" max="2822" width="9.21875" customWidth="1"/>
    <col min="2823" max="2823" width="9" customWidth="1"/>
    <col min="2824" max="2824" width="9.6640625" customWidth="1"/>
    <col min="2825" max="2825" width="8.6640625" customWidth="1"/>
    <col min="2826" max="2826" width="9.44140625" customWidth="1"/>
    <col min="2827" max="2827" width="9.33203125" customWidth="1"/>
    <col min="2828" max="2828" width="10.109375" customWidth="1"/>
    <col min="2829" max="2829" width="29.6640625" customWidth="1"/>
    <col min="2830" max="2841" width="8.77734375" customWidth="1"/>
    <col min="3073" max="3073" width="33.88671875" customWidth="1"/>
    <col min="3074" max="3074" width="9.21875" customWidth="1"/>
    <col min="3075" max="3075" width="9" customWidth="1"/>
    <col min="3076" max="3076" width="8.6640625" customWidth="1"/>
    <col min="3077" max="3077" width="9.44140625" customWidth="1"/>
    <col min="3078" max="3078" width="9.21875" customWidth="1"/>
    <col min="3079" max="3079" width="9" customWidth="1"/>
    <col min="3080" max="3080" width="9.6640625" customWidth="1"/>
    <col min="3081" max="3081" width="8.6640625" customWidth="1"/>
    <col min="3082" max="3082" width="9.44140625" customWidth="1"/>
    <col min="3083" max="3083" width="9.33203125" customWidth="1"/>
    <col min="3084" max="3084" width="10.109375" customWidth="1"/>
    <col min="3085" max="3085" width="29.6640625" customWidth="1"/>
    <col min="3086" max="3097" width="8.77734375" customWidth="1"/>
    <col min="3329" max="3329" width="33.88671875" customWidth="1"/>
    <col min="3330" max="3330" width="9.21875" customWidth="1"/>
    <col min="3331" max="3331" width="9" customWidth="1"/>
    <col min="3332" max="3332" width="8.6640625" customWidth="1"/>
    <col min="3333" max="3333" width="9.44140625" customWidth="1"/>
    <col min="3334" max="3334" width="9.21875" customWidth="1"/>
    <col min="3335" max="3335" width="9" customWidth="1"/>
    <col min="3336" max="3336" width="9.6640625" customWidth="1"/>
    <col min="3337" max="3337" width="8.6640625" customWidth="1"/>
    <col min="3338" max="3338" width="9.44140625" customWidth="1"/>
    <col min="3339" max="3339" width="9.33203125" customWidth="1"/>
    <col min="3340" max="3340" width="10.109375" customWidth="1"/>
    <col min="3341" max="3341" width="29.6640625" customWidth="1"/>
    <col min="3342" max="3353" width="8.77734375" customWidth="1"/>
    <col min="3585" max="3585" width="33.88671875" customWidth="1"/>
    <col min="3586" max="3586" width="9.21875" customWidth="1"/>
    <col min="3587" max="3587" width="9" customWidth="1"/>
    <col min="3588" max="3588" width="8.6640625" customWidth="1"/>
    <col min="3589" max="3589" width="9.44140625" customWidth="1"/>
    <col min="3590" max="3590" width="9.21875" customWidth="1"/>
    <col min="3591" max="3591" width="9" customWidth="1"/>
    <col min="3592" max="3592" width="9.6640625" customWidth="1"/>
    <col min="3593" max="3593" width="8.6640625" customWidth="1"/>
    <col min="3594" max="3594" width="9.44140625" customWidth="1"/>
    <col min="3595" max="3595" width="9.33203125" customWidth="1"/>
    <col min="3596" max="3596" width="10.109375" customWidth="1"/>
    <col min="3597" max="3597" width="29.6640625" customWidth="1"/>
    <col min="3598" max="3609" width="8.77734375" customWidth="1"/>
    <col min="3841" max="3841" width="33.88671875" customWidth="1"/>
    <col min="3842" max="3842" width="9.21875" customWidth="1"/>
    <col min="3843" max="3843" width="9" customWidth="1"/>
    <col min="3844" max="3844" width="8.6640625" customWidth="1"/>
    <col min="3845" max="3845" width="9.44140625" customWidth="1"/>
    <col min="3846" max="3846" width="9.21875" customWidth="1"/>
    <col min="3847" max="3847" width="9" customWidth="1"/>
    <col min="3848" max="3848" width="9.6640625" customWidth="1"/>
    <col min="3849" max="3849" width="8.6640625" customWidth="1"/>
    <col min="3850" max="3850" width="9.44140625" customWidth="1"/>
    <col min="3851" max="3851" width="9.33203125" customWidth="1"/>
    <col min="3852" max="3852" width="10.109375" customWidth="1"/>
    <col min="3853" max="3853" width="29.6640625" customWidth="1"/>
    <col min="3854" max="3865" width="8.77734375" customWidth="1"/>
    <col min="4097" max="4097" width="33.88671875" customWidth="1"/>
    <col min="4098" max="4098" width="9.21875" customWidth="1"/>
    <col min="4099" max="4099" width="9" customWidth="1"/>
    <col min="4100" max="4100" width="8.6640625" customWidth="1"/>
    <col min="4101" max="4101" width="9.44140625" customWidth="1"/>
    <col min="4102" max="4102" width="9.21875" customWidth="1"/>
    <col min="4103" max="4103" width="9" customWidth="1"/>
    <col min="4104" max="4104" width="9.6640625" customWidth="1"/>
    <col min="4105" max="4105" width="8.6640625" customWidth="1"/>
    <col min="4106" max="4106" width="9.44140625" customWidth="1"/>
    <col min="4107" max="4107" width="9.33203125" customWidth="1"/>
    <col min="4108" max="4108" width="10.109375" customWidth="1"/>
    <col min="4109" max="4109" width="29.6640625" customWidth="1"/>
    <col min="4110" max="4121" width="8.77734375" customWidth="1"/>
    <col min="4353" max="4353" width="33.88671875" customWidth="1"/>
    <col min="4354" max="4354" width="9.21875" customWidth="1"/>
    <col min="4355" max="4355" width="9" customWidth="1"/>
    <col min="4356" max="4356" width="8.6640625" customWidth="1"/>
    <col min="4357" max="4357" width="9.44140625" customWidth="1"/>
    <col min="4358" max="4358" width="9.21875" customWidth="1"/>
    <col min="4359" max="4359" width="9" customWidth="1"/>
    <col min="4360" max="4360" width="9.6640625" customWidth="1"/>
    <col min="4361" max="4361" width="8.6640625" customWidth="1"/>
    <col min="4362" max="4362" width="9.44140625" customWidth="1"/>
    <col min="4363" max="4363" width="9.33203125" customWidth="1"/>
    <col min="4364" max="4364" width="10.109375" customWidth="1"/>
    <col min="4365" max="4365" width="29.6640625" customWidth="1"/>
    <col min="4366" max="4377" width="8.77734375" customWidth="1"/>
    <col min="4609" max="4609" width="33.88671875" customWidth="1"/>
    <col min="4610" max="4610" width="9.21875" customWidth="1"/>
    <col min="4611" max="4611" width="9" customWidth="1"/>
    <col min="4612" max="4612" width="8.6640625" customWidth="1"/>
    <col min="4613" max="4613" width="9.44140625" customWidth="1"/>
    <col min="4614" max="4614" width="9.21875" customWidth="1"/>
    <col min="4615" max="4615" width="9" customWidth="1"/>
    <col min="4616" max="4616" width="9.6640625" customWidth="1"/>
    <col min="4617" max="4617" width="8.6640625" customWidth="1"/>
    <col min="4618" max="4618" width="9.44140625" customWidth="1"/>
    <col min="4619" max="4619" width="9.33203125" customWidth="1"/>
    <col min="4620" max="4620" width="10.109375" customWidth="1"/>
    <col min="4621" max="4621" width="29.6640625" customWidth="1"/>
    <col min="4622" max="4633" width="8.77734375" customWidth="1"/>
    <col min="4865" max="4865" width="33.88671875" customWidth="1"/>
    <col min="4866" max="4866" width="9.21875" customWidth="1"/>
    <col min="4867" max="4867" width="9" customWidth="1"/>
    <col min="4868" max="4868" width="8.6640625" customWidth="1"/>
    <col min="4869" max="4869" width="9.44140625" customWidth="1"/>
    <col min="4870" max="4870" width="9.21875" customWidth="1"/>
    <col min="4871" max="4871" width="9" customWidth="1"/>
    <col min="4872" max="4872" width="9.6640625" customWidth="1"/>
    <col min="4873" max="4873" width="8.6640625" customWidth="1"/>
    <col min="4874" max="4874" width="9.44140625" customWidth="1"/>
    <col min="4875" max="4875" width="9.33203125" customWidth="1"/>
    <col min="4876" max="4876" width="10.109375" customWidth="1"/>
    <col min="4877" max="4877" width="29.6640625" customWidth="1"/>
    <col min="4878" max="4889" width="8.77734375" customWidth="1"/>
    <col min="5121" max="5121" width="33.88671875" customWidth="1"/>
    <col min="5122" max="5122" width="9.21875" customWidth="1"/>
    <col min="5123" max="5123" width="9" customWidth="1"/>
    <col min="5124" max="5124" width="8.6640625" customWidth="1"/>
    <col min="5125" max="5125" width="9.44140625" customWidth="1"/>
    <col min="5126" max="5126" width="9.21875" customWidth="1"/>
    <col min="5127" max="5127" width="9" customWidth="1"/>
    <col min="5128" max="5128" width="9.6640625" customWidth="1"/>
    <col min="5129" max="5129" width="8.6640625" customWidth="1"/>
    <col min="5130" max="5130" width="9.44140625" customWidth="1"/>
    <col min="5131" max="5131" width="9.33203125" customWidth="1"/>
    <col min="5132" max="5132" width="10.109375" customWidth="1"/>
    <col min="5133" max="5133" width="29.6640625" customWidth="1"/>
    <col min="5134" max="5145" width="8.77734375" customWidth="1"/>
    <col min="5377" max="5377" width="33.88671875" customWidth="1"/>
    <col min="5378" max="5378" width="9.21875" customWidth="1"/>
    <col min="5379" max="5379" width="9" customWidth="1"/>
    <col min="5380" max="5380" width="8.6640625" customWidth="1"/>
    <col min="5381" max="5381" width="9.44140625" customWidth="1"/>
    <col min="5382" max="5382" width="9.21875" customWidth="1"/>
    <col min="5383" max="5383" width="9" customWidth="1"/>
    <col min="5384" max="5384" width="9.6640625" customWidth="1"/>
    <col min="5385" max="5385" width="8.6640625" customWidth="1"/>
    <col min="5386" max="5386" width="9.44140625" customWidth="1"/>
    <col min="5387" max="5387" width="9.33203125" customWidth="1"/>
    <col min="5388" max="5388" width="10.109375" customWidth="1"/>
    <col min="5389" max="5389" width="29.6640625" customWidth="1"/>
    <col min="5390" max="5401" width="8.77734375" customWidth="1"/>
    <col min="5633" max="5633" width="33.88671875" customWidth="1"/>
    <col min="5634" max="5634" width="9.21875" customWidth="1"/>
    <col min="5635" max="5635" width="9" customWidth="1"/>
    <col min="5636" max="5636" width="8.6640625" customWidth="1"/>
    <col min="5637" max="5637" width="9.44140625" customWidth="1"/>
    <col min="5638" max="5638" width="9.21875" customWidth="1"/>
    <col min="5639" max="5639" width="9" customWidth="1"/>
    <col min="5640" max="5640" width="9.6640625" customWidth="1"/>
    <col min="5641" max="5641" width="8.6640625" customWidth="1"/>
    <col min="5642" max="5642" width="9.44140625" customWidth="1"/>
    <col min="5643" max="5643" width="9.33203125" customWidth="1"/>
    <col min="5644" max="5644" width="10.109375" customWidth="1"/>
    <col min="5645" max="5645" width="29.6640625" customWidth="1"/>
    <col min="5646" max="5657" width="8.77734375" customWidth="1"/>
    <col min="5889" max="5889" width="33.88671875" customWidth="1"/>
    <col min="5890" max="5890" width="9.21875" customWidth="1"/>
    <col min="5891" max="5891" width="9" customWidth="1"/>
    <col min="5892" max="5892" width="8.6640625" customWidth="1"/>
    <col min="5893" max="5893" width="9.44140625" customWidth="1"/>
    <col min="5894" max="5894" width="9.21875" customWidth="1"/>
    <col min="5895" max="5895" width="9" customWidth="1"/>
    <col min="5896" max="5896" width="9.6640625" customWidth="1"/>
    <col min="5897" max="5897" width="8.6640625" customWidth="1"/>
    <col min="5898" max="5898" width="9.44140625" customWidth="1"/>
    <col min="5899" max="5899" width="9.33203125" customWidth="1"/>
    <col min="5900" max="5900" width="10.109375" customWidth="1"/>
    <col min="5901" max="5901" width="29.6640625" customWidth="1"/>
    <col min="5902" max="5913" width="8.77734375" customWidth="1"/>
    <col min="6145" max="6145" width="33.88671875" customWidth="1"/>
    <col min="6146" max="6146" width="9.21875" customWidth="1"/>
    <col min="6147" max="6147" width="9" customWidth="1"/>
    <col min="6148" max="6148" width="8.6640625" customWidth="1"/>
    <col min="6149" max="6149" width="9.44140625" customWidth="1"/>
    <col min="6150" max="6150" width="9.21875" customWidth="1"/>
    <col min="6151" max="6151" width="9" customWidth="1"/>
    <col min="6152" max="6152" width="9.6640625" customWidth="1"/>
    <col min="6153" max="6153" width="8.6640625" customWidth="1"/>
    <col min="6154" max="6154" width="9.44140625" customWidth="1"/>
    <col min="6155" max="6155" width="9.33203125" customWidth="1"/>
    <col min="6156" max="6156" width="10.109375" customWidth="1"/>
    <col min="6157" max="6157" width="29.6640625" customWidth="1"/>
    <col min="6158" max="6169" width="8.77734375" customWidth="1"/>
    <col min="6401" max="6401" width="33.88671875" customWidth="1"/>
    <col min="6402" max="6402" width="9.21875" customWidth="1"/>
    <col min="6403" max="6403" width="9" customWidth="1"/>
    <col min="6404" max="6404" width="8.6640625" customWidth="1"/>
    <col min="6405" max="6405" width="9.44140625" customWidth="1"/>
    <col min="6406" max="6406" width="9.21875" customWidth="1"/>
    <col min="6407" max="6407" width="9" customWidth="1"/>
    <col min="6408" max="6408" width="9.6640625" customWidth="1"/>
    <col min="6409" max="6409" width="8.6640625" customWidth="1"/>
    <col min="6410" max="6410" width="9.44140625" customWidth="1"/>
    <col min="6411" max="6411" width="9.33203125" customWidth="1"/>
    <col min="6412" max="6412" width="10.109375" customWidth="1"/>
    <col min="6413" max="6413" width="29.6640625" customWidth="1"/>
    <col min="6414" max="6425" width="8.77734375" customWidth="1"/>
    <col min="6657" max="6657" width="33.88671875" customWidth="1"/>
    <col min="6658" max="6658" width="9.21875" customWidth="1"/>
    <col min="6659" max="6659" width="9" customWidth="1"/>
    <col min="6660" max="6660" width="8.6640625" customWidth="1"/>
    <col min="6661" max="6661" width="9.44140625" customWidth="1"/>
    <col min="6662" max="6662" width="9.21875" customWidth="1"/>
    <col min="6663" max="6663" width="9" customWidth="1"/>
    <col min="6664" max="6664" width="9.6640625" customWidth="1"/>
    <col min="6665" max="6665" width="8.6640625" customWidth="1"/>
    <col min="6666" max="6666" width="9.44140625" customWidth="1"/>
    <col min="6667" max="6667" width="9.33203125" customWidth="1"/>
    <col min="6668" max="6668" width="10.109375" customWidth="1"/>
    <col min="6669" max="6669" width="29.6640625" customWidth="1"/>
    <col min="6670" max="6681" width="8.77734375" customWidth="1"/>
    <col min="6913" max="6913" width="33.88671875" customWidth="1"/>
    <col min="6914" max="6914" width="9.21875" customWidth="1"/>
    <col min="6915" max="6915" width="9" customWidth="1"/>
    <col min="6916" max="6916" width="8.6640625" customWidth="1"/>
    <col min="6917" max="6917" width="9.44140625" customWidth="1"/>
    <col min="6918" max="6918" width="9.21875" customWidth="1"/>
    <col min="6919" max="6919" width="9" customWidth="1"/>
    <col min="6920" max="6920" width="9.6640625" customWidth="1"/>
    <col min="6921" max="6921" width="8.6640625" customWidth="1"/>
    <col min="6922" max="6922" width="9.44140625" customWidth="1"/>
    <col min="6923" max="6923" width="9.33203125" customWidth="1"/>
    <col min="6924" max="6924" width="10.109375" customWidth="1"/>
    <col min="6925" max="6925" width="29.6640625" customWidth="1"/>
    <col min="6926" max="6937" width="8.77734375" customWidth="1"/>
    <col min="7169" max="7169" width="33.88671875" customWidth="1"/>
    <col min="7170" max="7170" width="9.21875" customWidth="1"/>
    <col min="7171" max="7171" width="9" customWidth="1"/>
    <col min="7172" max="7172" width="8.6640625" customWidth="1"/>
    <col min="7173" max="7173" width="9.44140625" customWidth="1"/>
    <col min="7174" max="7174" width="9.21875" customWidth="1"/>
    <col min="7175" max="7175" width="9" customWidth="1"/>
    <col min="7176" max="7176" width="9.6640625" customWidth="1"/>
    <col min="7177" max="7177" width="8.6640625" customWidth="1"/>
    <col min="7178" max="7178" width="9.44140625" customWidth="1"/>
    <col min="7179" max="7179" width="9.33203125" customWidth="1"/>
    <col min="7180" max="7180" width="10.109375" customWidth="1"/>
    <col min="7181" max="7181" width="29.6640625" customWidth="1"/>
    <col min="7182" max="7193" width="8.77734375" customWidth="1"/>
    <col min="7425" max="7425" width="33.88671875" customWidth="1"/>
    <col min="7426" max="7426" width="9.21875" customWidth="1"/>
    <col min="7427" max="7427" width="9" customWidth="1"/>
    <col min="7428" max="7428" width="8.6640625" customWidth="1"/>
    <col min="7429" max="7429" width="9.44140625" customWidth="1"/>
    <col min="7430" max="7430" width="9.21875" customWidth="1"/>
    <col min="7431" max="7431" width="9" customWidth="1"/>
    <col min="7432" max="7432" width="9.6640625" customWidth="1"/>
    <col min="7433" max="7433" width="8.6640625" customWidth="1"/>
    <col min="7434" max="7434" width="9.44140625" customWidth="1"/>
    <col min="7435" max="7435" width="9.33203125" customWidth="1"/>
    <col min="7436" max="7436" width="10.109375" customWidth="1"/>
    <col min="7437" max="7437" width="29.6640625" customWidth="1"/>
    <col min="7438" max="7449" width="8.77734375" customWidth="1"/>
    <col min="7681" max="7681" width="33.88671875" customWidth="1"/>
    <col min="7682" max="7682" width="9.21875" customWidth="1"/>
    <col min="7683" max="7683" width="9" customWidth="1"/>
    <col min="7684" max="7684" width="8.6640625" customWidth="1"/>
    <col min="7685" max="7685" width="9.44140625" customWidth="1"/>
    <col min="7686" max="7686" width="9.21875" customWidth="1"/>
    <col min="7687" max="7687" width="9" customWidth="1"/>
    <col min="7688" max="7688" width="9.6640625" customWidth="1"/>
    <col min="7689" max="7689" width="8.6640625" customWidth="1"/>
    <col min="7690" max="7690" width="9.44140625" customWidth="1"/>
    <col min="7691" max="7691" width="9.33203125" customWidth="1"/>
    <col min="7692" max="7692" width="10.109375" customWidth="1"/>
    <col min="7693" max="7693" width="29.6640625" customWidth="1"/>
    <col min="7694" max="7705" width="8.77734375" customWidth="1"/>
    <col min="7937" max="7937" width="33.88671875" customWidth="1"/>
    <col min="7938" max="7938" width="9.21875" customWidth="1"/>
    <col min="7939" max="7939" width="9" customWidth="1"/>
    <col min="7940" max="7940" width="8.6640625" customWidth="1"/>
    <col min="7941" max="7941" width="9.44140625" customWidth="1"/>
    <col min="7942" max="7942" width="9.21875" customWidth="1"/>
    <col min="7943" max="7943" width="9" customWidth="1"/>
    <col min="7944" max="7944" width="9.6640625" customWidth="1"/>
    <col min="7945" max="7945" width="8.6640625" customWidth="1"/>
    <col min="7946" max="7946" width="9.44140625" customWidth="1"/>
    <col min="7947" max="7947" width="9.33203125" customWidth="1"/>
    <col min="7948" max="7948" width="10.109375" customWidth="1"/>
    <col min="7949" max="7949" width="29.6640625" customWidth="1"/>
    <col min="7950" max="7961" width="8.77734375" customWidth="1"/>
    <col min="8193" max="8193" width="33.88671875" customWidth="1"/>
    <col min="8194" max="8194" width="9.21875" customWidth="1"/>
    <col min="8195" max="8195" width="9" customWidth="1"/>
    <col min="8196" max="8196" width="8.6640625" customWidth="1"/>
    <col min="8197" max="8197" width="9.44140625" customWidth="1"/>
    <col min="8198" max="8198" width="9.21875" customWidth="1"/>
    <col min="8199" max="8199" width="9" customWidth="1"/>
    <col min="8200" max="8200" width="9.6640625" customWidth="1"/>
    <col min="8201" max="8201" width="8.6640625" customWidth="1"/>
    <col min="8202" max="8202" width="9.44140625" customWidth="1"/>
    <col min="8203" max="8203" width="9.33203125" customWidth="1"/>
    <col min="8204" max="8204" width="10.109375" customWidth="1"/>
    <col min="8205" max="8205" width="29.6640625" customWidth="1"/>
    <col min="8206" max="8217" width="8.77734375" customWidth="1"/>
    <col min="8449" max="8449" width="33.88671875" customWidth="1"/>
    <col min="8450" max="8450" width="9.21875" customWidth="1"/>
    <col min="8451" max="8451" width="9" customWidth="1"/>
    <col min="8452" max="8452" width="8.6640625" customWidth="1"/>
    <col min="8453" max="8453" width="9.44140625" customWidth="1"/>
    <col min="8454" max="8454" width="9.21875" customWidth="1"/>
    <col min="8455" max="8455" width="9" customWidth="1"/>
    <col min="8456" max="8456" width="9.6640625" customWidth="1"/>
    <col min="8457" max="8457" width="8.6640625" customWidth="1"/>
    <col min="8458" max="8458" width="9.44140625" customWidth="1"/>
    <col min="8459" max="8459" width="9.33203125" customWidth="1"/>
    <col min="8460" max="8460" width="10.109375" customWidth="1"/>
    <col min="8461" max="8461" width="29.6640625" customWidth="1"/>
    <col min="8462" max="8473" width="8.77734375" customWidth="1"/>
    <col min="8705" max="8705" width="33.88671875" customWidth="1"/>
    <col min="8706" max="8706" width="9.21875" customWidth="1"/>
    <col min="8707" max="8707" width="9" customWidth="1"/>
    <col min="8708" max="8708" width="8.6640625" customWidth="1"/>
    <col min="8709" max="8709" width="9.44140625" customWidth="1"/>
    <col min="8710" max="8710" width="9.21875" customWidth="1"/>
    <col min="8711" max="8711" width="9" customWidth="1"/>
    <col min="8712" max="8712" width="9.6640625" customWidth="1"/>
    <col min="8713" max="8713" width="8.6640625" customWidth="1"/>
    <col min="8714" max="8714" width="9.44140625" customWidth="1"/>
    <col min="8715" max="8715" width="9.33203125" customWidth="1"/>
    <col min="8716" max="8716" width="10.109375" customWidth="1"/>
    <col min="8717" max="8717" width="29.6640625" customWidth="1"/>
    <col min="8718" max="8729" width="8.77734375" customWidth="1"/>
    <col min="8961" max="8961" width="33.88671875" customWidth="1"/>
    <col min="8962" max="8962" width="9.21875" customWidth="1"/>
    <col min="8963" max="8963" width="9" customWidth="1"/>
    <col min="8964" max="8964" width="8.6640625" customWidth="1"/>
    <col min="8965" max="8965" width="9.44140625" customWidth="1"/>
    <col min="8966" max="8966" width="9.21875" customWidth="1"/>
    <col min="8967" max="8967" width="9" customWidth="1"/>
    <col min="8968" max="8968" width="9.6640625" customWidth="1"/>
    <col min="8969" max="8969" width="8.6640625" customWidth="1"/>
    <col min="8970" max="8970" width="9.44140625" customWidth="1"/>
    <col min="8971" max="8971" width="9.33203125" customWidth="1"/>
    <col min="8972" max="8972" width="10.109375" customWidth="1"/>
    <col min="8973" max="8973" width="29.6640625" customWidth="1"/>
    <col min="8974" max="8985" width="8.77734375" customWidth="1"/>
    <col min="9217" max="9217" width="33.88671875" customWidth="1"/>
    <col min="9218" max="9218" width="9.21875" customWidth="1"/>
    <col min="9219" max="9219" width="9" customWidth="1"/>
    <col min="9220" max="9220" width="8.6640625" customWidth="1"/>
    <col min="9221" max="9221" width="9.44140625" customWidth="1"/>
    <col min="9222" max="9222" width="9.21875" customWidth="1"/>
    <col min="9223" max="9223" width="9" customWidth="1"/>
    <col min="9224" max="9224" width="9.6640625" customWidth="1"/>
    <col min="9225" max="9225" width="8.6640625" customWidth="1"/>
    <col min="9226" max="9226" width="9.44140625" customWidth="1"/>
    <col min="9227" max="9227" width="9.33203125" customWidth="1"/>
    <col min="9228" max="9228" width="10.109375" customWidth="1"/>
    <col min="9229" max="9229" width="29.6640625" customWidth="1"/>
    <col min="9230" max="9241" width="8.77734375" customWidth="1"/>
    <col min="9473" max="9473" width="33.88671875" customWidth="1"/>
    <col min="9474" max="9474" width="9.21875" customWidth="1"/>
    <col min="9475" max="9475" width="9" customWidth="1"/>
    <col min="9476" max="9476" width="8.6640625" customWidth="1"/>
    <col min="9477" max="9477" width="9.44140625" customWidth="1"/>
    <col min="9478" max="9478" width="9.21875" customWidth="1"/>
    <col min="9479" max="9479" width="9" customWidth="1"/>
    <col min="9480" max="9480" width="9.6640625" customWidth="1"/>
    <col min="9481" max="9481" width="8.6640625" customWidth="1"/>
    <col min="9482" max="9482" width="9.44140625" customWidth="1"/>
    <col min="9483" max="9483" width="9.33203125" customWidth="1"/>
    <col min="9484" max="9484" width="10.109375" customWidth="1"/>
    <col min="9485" max="9485" width="29.6640625" customWidth="1"/>
    <col min="9486" max="9497" width="8.77734375" customWidth="1"/>
    <col min="9729" max="9729" width="33.88671875" customWidth="1"/>
    <col min="9730" max="9730" width="9.21875" customWidth="1"/>
    <col min="9731" max="9731" width="9" customWidth="1"/>
    <col min="9732" max="9732" width="8.6640625" customWidth="1"/>
    <col min="9733" max="9733" width="9.44140625" customWidth="1"/>
    <col min="9734" max="9734" width="9.21875" customWidth="1"/>
    <col min="9735" max="9735" width="9" customWidth="1"/>
    <col min="9736" max="9736" width="9.6640625" customWidth="1"/>
    <col min="9737" max="9737" width="8.6640625" customWidth="1"/>
    <col min="9738" max="9738" width="9.44140625" customWidth="1"/>
    <col min="9739" max="9739" width="9.33203125" customWidth="1"/>
    <col min="9740" max="9740" width="10.109375" customWidth="1"/>
    <col min="9741" max="9741" width="29.6640625" customWidth="1"/>
    <col min="9742" max="9753" width="8.77734375" customWidth="1"/>
    <col min="9985" max="9985" width="33.88671875" customWidth="1"/>
    <col min="9986" max="9986" width="9.21875" customWidth="1"/>
    <col min="9987" max="9987" width="9" customWidth="1"/>
    <col min="9988" max="9988" width="8.6640625" customWidth="1"/>
    <col min="9989" max="9989" width="9.44140625" customWidth="1"/>
    <col min="9990" max="9990" width="9.21875" customWidth="1"/>
    <col min="9991" max="9991" width="9" customWidth="1"/>
    <col min="9992" max="9992" width="9.6640625" customWidth="1"/>
    <col min="9993" max="9993" width="8.6640625" customWidth="1"/>
    <col min="9994" max="9994" width="9.44140625" customWidth="1"/>
    <col min="9995" max="9995" width="9.33203125" customWidth="1"/>
    <col min="9996" max="9996" width="10.109375" customWidth="1"/>
    <col min="9997" max="9997" width="29.6640625" customWidth="1"/>
    <col min="9998" max="10009" width="8.77734375" customWidth="1"/>
    <col min="10241" max="10241" width="33.88671875" customWidth="1"/>
    <col min="10242" max="10242" width="9.21875" customWidth="1"/>
    <col min="10243" max="10243" width="9" customWidth="1"/>
    <col min="10244" max="10244" width="8.6640625" customWidth="1"/>
    <col min="10245" max="10245" width="9.44140625" customWidth="1"/>
    <col min="10246" max="10246" width="9.21875" customWidth="1"/>
    <col min="10247" max="10247" width="9" customWidth="1"/>
    <col min="10248" max="10248" width="9.6640625" customWidth="1"/>
    <col min="10249" max="10249" width="8.6640625" customWidth="1"/>
    <col min="10250" max="10250" width="9.44140625" customWidth="1"/>
    <col min="10251" max="10251" width="9.33203125" customWidth="1"/>
    <col min="10252" max="10252" width="10.109375" customWidth="1"/>
    <col min="10253" max="10253" width="29.6640625" customWidth="1"/>
    <col min="10254" max="10265" width="8.77734375" customWidth="1"/>
    <col min="10497" max="10497" width="33.88671875" customWidth="1"/>
    <col min="10498" max="10498" width="9.21875" customWidth="1"/>
    <col min="10499" max="10499" width="9" customWidth="1"/>
    <col min="10500" max="10500" width="8.6640625" customWidth="1"/>
    <col min="10501" max="10501" width="9.44140625" customWidth="1"/>
    <col min="10502" max="10502" width="9.21875" customWidth="1"/>
    <col min="10503" max="10503" width="9" customWidth="1"/>
    <col min="10504" max="10504" width="9.6640625" customWidth="1"/>
    <col min="10505" max="10505" width="8.6640625" customWidth="1"/>
    <col min="10506" max="10506" width="9.44140625" customWidth="1"/>
    <col min="10507" max="10507" width="9.33203125" customWidth="1"/>
    <col min="10508" max="10508" width="10.109375" customWidth="1"/>
    <col min="10509" max="10509" width="29.6640625" customWidth="1"/>
    <col min="10510" max="10521" width="8.77734375" customWidth="1"/>
    <col min="10753" max="10753" width="33.88671875" customWidth="1"/>
    <col min="10754" max="10754" width="9.21875" customWidth="1"/>
    <col min="10755" max="10755" width="9" customWidth="1"/>
    <col min="10756" max="10756" width="8.6640625" customWidth="1"/>
    <col min="10757" max="10757" width="9.44140625" customWidth="1"/>
    <col min="10758" max="10758" width="9.21875" customWidth="1"/>
    <col min="10759" max="10759" width="9" customWidth="1"/>
    <col min="10760" max="10760" width="9.6640625" customWidth="1"/>
    <col min="10761" max="10761" width="8.6640625" customWidth="1"/>
    <col min="10762" max="10762" width="9.44140625" customWidth="1"/>
    <col min="10763" max="10763" width="9.33203125" customWidth="1"/>
    <col min="10764" max="10764" width="10.109375" customWidth="1"/>
    <col min="10765" max="10765" width="29.6640625" customWidth="1"/>
    <col min="10766" max="10777" width="8.77734375" customWidth="1"/>
    <col min="11009" max="11009" width="33.88671875" customWidth="1"/>
    <col min="11010" max="11010" width="9.21875" customWidth="1"/>
    <col min="11011" max="11011" width="9" customWidth="1"/>
    <col min="11012" max="11012" width="8.6640625" customWidth="1"/>
    <col min="11013" max="11013" width="9.44140625" customWidth="1"/>
    <col min="11014" max="11014" width="9.21875" customWidth="1"/>
    <col min="11015" max="11015" width="9" customWidth="1"/>
    <col min="11016" max="11016" width="9.6640625" customWidth="1"/>
    <col min="11017" max="11017" width="8.6640625" customWidth="1"/>
    <col min="11018" max="11018" width="9.44140625" customWidth="1"/>
    <col min="11019" max="11019" width="9.33203125" customWidth="1"/>
    <col min="11020" max="11020" width="10.109375" customWidth="1"/>
    <col min="11021" max="11021" width="29.6640625" customWidth="1"/>
    <col min="11022" max="11033" width="8.77734375" customWidth="1"/>
    <col min="11265" max="11265" width="33.88671875" customWidth="1"/>
    <col min="11266" max="11266" width="9.21875" customWidth="1"/>
    <col min="11267" max="11267" width="9" customWidth="1"/>
    <col min="11268" max="11268" width="8.6640625" customWidth="1"/>
    <col min="11269" max="11269" width="9.44140625" customWidth="1"/>
    <col min="11270" max="11270" width="9.21875" customWidth="1"/>
    <col min="11271" max="11271" width="9" customWidth="1"/>
    <col min="11272" max="11272" width="9.6640625" customWidth="1"/>
    <col min="11273" max="11273" width="8.6640625" customWidth="1"/>
    <col min="11274" max="11274" width="9.44140625" customWidth="1"/>
    <col min="11275" max="11275" width="9.33203125" customWidth="1"/>
    <col min="11276" max="11276" width="10.109375" customWidth="1"/>
    <col min="11277" max="11277" width="29.6640625" customWidth="1"/>
    <col min="11278" max="11289" width="8.77734375" customWidth="1"/>
    <col min="11521" max="11521" width="33.88671875" customWidth="1"/>
    <col min="11522" max="11522" width="9.21875" customWidth="1"/>
    <col min="11523" max="11523" width="9" customWidth="1"/>
    <col min="11524" max="11524" width="8.6640625" customWidth="1"/>
    <col min="11525" max="11525" width="9.44140625" customWidth="1"/>
    <col min="11526" max="11526" width="9.21875" customWidth="1"/>
    <col min="11527" max="11527" width="9" customWidth="1"/>
    <col min="11528" max="11528" width="9.6640625" customWidth="1"/>
    <col min="11529" max="11529" width="8.6640625" customWidth="1"/>
    <col min="11530" max="11530" width="9.44140625" customWidth="1"/>
    <col min="11531" max="11531" width="9.33203125" customWidth="1"/>
    <col min="11532" max="11532" width="10.109375" customWidth="1"/>
    <col min="11533" max="11533" width="29.6640625" customWidth="1"/>
    <col min="11534" max="11545" width="8.77734375" customWidth="1"/>
    <col min="11777" max="11777" width="33.88671875" customWidth="1"/>
    <col min="11778" max="11778" width="9.21875" customWidth="1"/>
    <col min="11779" max="11779" width="9" customWidth="1"/>
    <col min="11780" max="11780" width="8.6640625" customWidth="1"/>
    <col min="11781" max="11781" width="9.44140625" customWidth="1"/>
    <col min="11782" max="11782" width="9.21875" customWidth="1"/>
    <col min="11783" max="11783" width="9" customWidth="1"/>
    <col min="11784" max="11784" width="9.6640625" customWidth="1"/>
    <col min="11785" max="11785" width="8.6640625" customWidth="1"/>
    <col min="11786" max="11786" width="9.44140625" customWidth="1"/>
    <col min="11787" max="11787" width="9.33203125" customWidth="1"/>
    <col min="11788" max="11788" width="10.109375" customWidth="1"/>
    <col min="11789" max="11789" width="29.6640625" customWidth="1"/>
    <col min="11790" max="11801" width="8.77734375" customWidth="1"/>
    <col min="12033" max="12033" width="33.88671875" customWidth="1"/>
    <col min="12034" max="12034" width="9.21875" customWidth="1"/>
    <col min="12035" max="12035" width="9" customWidth="1"/>
    <col min="12036" max="12036" width="8.6640625" customWidth="1"/>
    <col min="12037" max="12037" width="9.44140625" customWidth="1"/>
    <col min="12038" max="12038" width="9.21875" customWidth="1"/>
    <col min="12039" max="12039" width="9" customWidth="1"/>
    <col min="12040" max="12040" width="9.6640625" customWidth="1"/>
    <col min="12041" max="12041" width="8.6640625" customWidth="1"/>
    <col min="12042" max="12042" width="9.44140625" customWidth="1"/>
    <col min="12043" max="12043" width="9.33203125" customWidth="1"/>
    <col min="12044" max="12044" width="10.109375" customWidth="1"/>
    <col min="12045" max="12045" width="29.6640625" customWidth="1"/>
    <col min="12046" max="12057" width="8.77734375" customWidth="1"/>
    <col min="12289" max="12289" width="33.88671875" customWidth="1"/>
    <col min="12290" max="12290" width="9.21875" customWidth="1"/>
    <col min="12291" max="12291" width="9" customWidth="1"/>
    <col min="12292" max="12292" width="8.6640625" customWidth="1"/>
    <col min="12293" max="12293" width="9.44140625" customWidth="1"/>
    <col min="12294" max="12294" width="9.21875" customWidth="1"/>
    <col min="12295" max="12295" width="9" customWidth="1"/>
    <col min="12296" max="12296" width="9.6640625" customWidth="1"/>
    <col min="12297" max="12297" width="8.6640625" customWidth="1"/>
    <col min="12298" max="12298" width="9.44140625" customWidth="1"/>
    <col min="12299" max="12299" width="9.33203125" customWidth="1"/>
    <col min="12300" max="12300" width="10.109375" customWidth="1"/>
    <col min="12301" max="12301" width="29.6640625" customWidth="1"/>
    <col min="12302" max="12313" width="8.77734375" customWidth="1"/>
    <col min="12545" max="12545" width="33.88671875" customWidth="1"/>
    <col min="12546" max="12546" width="9.21875" customWidth="1"/>
    <col min="12547" max="12547" width="9" customWidth="1"/>
    <col min="12548" max="12548" width="8.6640625" customWidth="1"/>
    <col min="12549" max="12549" width="9.44140625" customWidth="1"/>
    <col min="12550" max="12550" width="9.21875" customWidth="1"/>
    <col min="12551" max="12551" width="9" customWidth="1"/>
    <col min="12552" max="12552" width="9.6640625" customWidth="1"/>
    <col min="12553" max="12553" width="8.6640625" customWidth="1"/>
    <col min="12554" max="12554" width="9.44140625" customWidth="1"/>
    <col min="12555" max="12555" width="9.33203125" customWidth="1"/>
    <col min="12556" max="12556" width="10.109375" customWidth="1"/>
    <col min="12557" max="12557" width="29.6640625" customWidth="1"/>
    <col min="12558" max="12569" width="8.77734375" customWidth="1"/>
    <col min="12801" max="12801" width="33.88671875" customWidth="1"/>
    <col min="12802" max="12802" width="9.21875" customWidth="1"/>
    <col min="12803" max="12803" width="9" customWidth="1"/>
    <col min="12804" max="12804" width="8.6640625" customWidth="1"/>
    <col min="12805" max="12805" width="9.44140625" customWidth="1"/>
    <col min="12806" max="12806" width="9.21875" customWidth="1"/>
    <col min="12807" max="12807" width="9" customWidth="1"/>
    <col min="12808" max="12808" width="9.6640625" customWidth="1"/>
    <col min="12809" max="12809" width="8.6640625" customWidth="1"/>
    <col min="12810" max="12810" width="9.44140625" customWidth="1"/>
    <col min="12811" max="12811" width="9.33203125" customWidth="1"/>
    <col min="12812" max="12812" width="10.109375" customWidth="1"/>
    <col min="12813" max="12813" width="29.6640625" customWidth="1"/>
    <col min="12814" max="12825" width="8.77734375" customWidth="1"/>
    <col min="13057" max="13057" width="33.88671875" customWidth="1"/>
    <col min="13058" max="13058" width="9.21875" customWidth="1"/>
    <col min="13059" max="13059" width="9" customWidth="1"/>
    <col min="13060" max="13060" width="8.6640625" customWidth="1"/>
    <col min="13061" max="13061" width="9.44140625" customWidth="1"/>
    <col min="13062" max="13062" width="9.21875" customWidth="1"/>
    <col min="13063" max="13063" width="9" customWidth="1"/>
    <col min="13064" max="13064" width="9.6640625" customWidth="1"/>
    <col min="13065" max="13065" width="8.6640625" customWidth="1"/>
    <col min="13066" max="13066" width="9.44140625" customWidth="1"/>
    <col min="13067" max="13067" width="9.33203125" customWidth="1"/>
    <col min="13068" max="13068" width="10.109375" customWidth="1"/>
    <col min="13069" max="13069" width="29.6640625" customWidth="1"/>
    <col min="13070" max="13081" width="8.77734375" customWidth="1"/>
    <col min="13313" max="13313" width="33.88671875" customWidth="1"/>
    <col min="13314" max="13314" width="9.21875" customWidth="1"/>
    <col min="13315" max="13315" width="9" customWidth="1"/>
    <col min="13316" max="13316" width="8.6640625" customWidth="1"/>
    <col min="13317" max="13317" width="9.44140625" customWidth="1"/>
    <col min="13318" max="13318" width="9.21875" customWidth="1"/>
    <col min="13319" max="13319" width="9" customWidth="1"/>
    <col min="13320" max="13320" width="9.6640625" customWidth="1"/>
    <col min="13321" max="13321" width="8.6640625" customWidth="1"/>
    <col min="13322" max="13322" width="9.44140625" customWidth="1"/>
    <col min="13323" max="13323" width="9.33203125" customWidth="1"/>
    <col min="13324" max="13324" width="10.109375" customWidth="1"/>
    <col min="13325" max="13325" width="29.6640625" customWidth="1"/>
    <col min="13326" max="13337" width="8.77734375" customWidth="1"/>
    <col min="13569" max="13569" width="33.88671875" customWidth="1"/>
    <col min="13570" max="13570" width="9.21875" customWidth="1"/>
    <col min="13571" max="13571" width="9" customWidth="1"/>
    <col min="13572" max="13572" width="8.6640625" customWidth="1"/>
    <col min="13573" max="13573" width="9.44140625" customWidth="1"/>
    <col min="13574" max="13574" width="9.21875" customWidth="1"/>
    <col min="13575" max="13575" width="9" customWidth="1"/>
    <col min="13576" max="13576" width="9.6640625" customWidth="1"/>
    <col min="13577" max="13577" width="8.6640625" customWidth="1"/>
    <col min="13578" max="13578" width="9.44140625" customWidth="1"/>
    <col min="13579" max="13579" width="9.33203125" customWidth="1"/>
    <col min="13580" max="13580" width="10.109375" customWidth="1"/>
    <col min="13581" max="13581" width="29.6640625" customWidth="1"/>
    <col min="13582" max="13593" width="8.77734375" customWidth="1"/>
    <col min="13825" max="13825" width="33.88671875" customWidth="1"/>
    <col min="13826" max="13826" width="9.21875" customWidth="1"/>
    <col min="13827" max="13827" width="9" customWidth="1"/>
    <col min="13828" max="13828" width="8.6640625" customWidth="1"/>
    <col min="13829" max="13829" width="9.44140625" customWidth="1"/>
    <col min="13830" max="13830" width="9.21875" customWidth="1"/>
    <col min="13831" max="13831" width="9" customWidth="1"/>
    <col min="13832" max="13832" width="9.6640625" customWidth="1"/>
    <col min="13833" max="13833" width="8.6640625" customWidth="1"/>
    <col min="13834" max="13834" width="9.44140625" customWidth="1"/>
    <col min="13835" max="13835" width="9.33203125" customWidth="1"/>
    <col min="13836" max="13836" width="10.109375" customWidth="1"/>
    <col min="13837" max="13837" width="29.6640625" customWidth="1"/>
    <col min="13838" max="13849" width="8.77734375" customWidth="1"/>
    <col min="14081" max="14081" width="33.88671875" customWidth="1"/>
    <col min="14082" max="14082" width="9.21875" customWidth="1"/>
    <col min="14083" max="14083" width="9" customWidth="1"/>
    <col min="14084" max="14084" width="8.6640625" customWidth="1"/>
    <col min="14085" max="14085" width="9.44140625" customWidth="1"/>
    <col min="14086" max="14086" width="9.21875" customWidth="1"/>
    <col min="14087" max="14087" width="9" customWidth="1"/>
    <col min="14088" max="14088" width="9.6640625" customWidth="1"/>
    <col min="14089" max="14089" width="8.6640625" customWidth="1"/>
    <col min="14090" max="14090" width="9.44140625" customWidth="1"/>
    <col min="14091" max="14091" width="9.33203125" customWidth="1"/>
    <col min="14092" max="14092" width="10.109375" customWidth="1"/>
    <col min="14093" max="14093" width="29.6640625" customWidth="1"/>
    <col min="14094" max="14105" width="8.77734375" customWidth="1"/>
    <col min="14337" max="14337" width="33.88671875" customWidth="1"/>
    <col min="14338" max="14338" width="9.21875" customWidth="1"/>
    <col min="14339" max="14339" width="9" customWidth="1"/>
    <col min="14340" max="14340" width="8.6640625" customWidth="1"/>
    <col min="14341" max="14341" width="9.44140625" customWidth="1"/>
    <col min="14342" max="14342" width="9.21875" customWidth="1"/>
    <col min="14343" max="14343" width="9" customWidth="1"/>
    <col min="14344" max="14344" width="9.6640625" customWidth="1"/>
    <col min="14345" max="14345" width="8.6640625" customWidth="1"/>
    <col min="14346" max="14346" width="9.44140625" customWidth="1"/>
    <col min="14347" max="14347" width="9.33203125" customWidth="1"/>
    <col min="14348" max="14348" width="10.109375" customWidth="1"/>
    <col min="14349" max="14349" width="29.6640625" customWidth="1"/>
    <col min="14350" max="14361" width="8.77734375" customWidth="1"/>
    <col min="14593" max="14593" width="33.88671875" customWidth="1"/>
    <col min="14594" max="14594" width="9.21875" customWidth="1"/>
    <col min="14595" max="14595" width="9" customWidth="1"/>
    <col min="14596" max="14596" width="8.6640625" customWidth="1"/>
    <col min="14597" max="14597" width="9.44140625" customWidth="1"/>
    <col min="14598" max="14598" width="9.21875" customWidth="1"/>
    <col min="14599" max="14599" width="9" customWidth="1"/>
    <col min="14600" max="14600" width="9.6640625" customWidth="1"/>
    <col min="14601" max="14601" width="8.6640625" customWidth="1"/>
    <col min="14602" max="14602" width="9.44140625" customWidth="1"/>
    <col min="14603" max="14603" width="9.33203125" customWidth="1"/>
    <col min="14604" max="14604" width="10.109375" customWidth="1"/>
    <col min="14605" max="14605" width="29.6640625" customWidth="1"/>
    <col min="14606" max="14617" width="8.77734375" customWidth="1"/>
    <col min="14849" max="14849" width="33.88671875" customWidth="1"/>
    <col min="14850" max="14850" width="9.21875" customWidth="1"/>
    <col min="14851" max="14851" width="9" customWidth="1"/>
    <col min="14852" max="14852" width="8.6640625" customWidth="1"/>
    <col min="14853" max="14853" width="9.44140625" customWidth="1"/>
    <col min="14854" max="14854" width="9.21875" customWidth="1"/>
    <col min="14855" max="14855" width="9" customWidth="1"/>
    <col min="14856" max="14856" width="9.6640625" customWidth="1"/>
    <col min="14857" max="14857" width="8.6640625" customWidth="1"/>
    <col min="14858" max="14858" width="9.44140625" customWidth="1"/>
    <col min="14859" max="14859" width="9.33203125" customWidth="1"/>
    <col min="14860" max="14860" width="10.109375" customWidth="1"/>
    <col min="14861" max="14861" width="29.6640625" customWidth="1"/>
    <col min="14862" max="14873" width="8.77734375" customWidth="1"/>
    <col min="15105" max="15105" width="33.88671875" customWidth="1"/>
    <col min="15106" max="15106" width="9.21875" customWidth="1"/>
    <col min="15107" max="15107" width="9" customWidth="1"/>
    <col min="15108" max="15108" width="8.6640625" customWidth="1"/>
    <col min="15109" max="15109" width="9.44140625" customWidth="1"/>
    <col min="15110" max="15110" width="9.21875" customWidth="1"/>
    <col min="15111" max="15111" width="9" customWidth="1"/>
    <col min="15112" max="15112" width="9.6640625" customWidth="1"/>
    <col min="15113" max="15113" width="8.6640625" customWidth="1"/>
    <col min="15114" max="15114" width="9.44140625" customWidth="1"/>
    <col min="15115" max="15115" width="9.33203125" customWidth="1"/>
    <col min="15116" max="15116" width="10.109375" customWidth="1"/>
    <col min="15117" max="15117" width="29.6640625" customWidth="1"/>
    <col min="15118" max="15129" width="8.77734375" customWidth="1"/>
    <col min="15361" max="15361" width="33.88671875" customWidth="1"/>
    <col min="15362" max="15362" width="9.21875" customWidth="1"/>
    <col min="15363" max="15363" width="9" customWidth="1"/>
    <col min="15364" max="15364" width="8.6640625" customWidth="1"/>
    <col min="15365" max="15365" width="9.44140625" customWidth="1"/>
    <col min="15366" max="15366" width="9.21875" customWidth="1"/>
    <col min="15367" max="15367" width="9" customWidth="1"/>
    <col min="15368" max="15368" width="9.6640625" customWidth="1"/>
    <col min="15369" max="15369" width="8.6640625" customWidth="1"/>
    <col min="15370" max="15370" width="9.44140625" customWidth="1"/>
    <col min="15371" max="15371" width="9.33203125" customWidth="1"/>
    <col min="15372" max="15372" width="10.109375" customWidth="1"/>
    <col min="15373" max="15373" width="29.6640625" customWidth="1"/>
    <col min="15374" max="15385" width="8.77734375" customWidth="1"/>
    <col min="15617" max="15617" width="33.88671875" customWidth="1"/>
    <col min="15618" max="15618" width="9.21875" customWidth="1"/>
    <col min="15619" max="15619" width="9" customWidth="1"/>
    <col min="15620" max="15620" width="8.6640625" customWidth="1"/>
    <col min="15621" max="15621" width="9.44140625" customWidth="1"/>
    <col min="15622" max="15622" width="9.21875" customWidth="1"/>
    <col min="15623" max="15623" width="9" customWidth="1"/>
    <col min="15624" max="15624" width="9.6640625" customWidth="1"/>
    <col min="15625" max="15625" width="8.6640625" customWidth="1"/>
    <col min="15626" max="15626" width="9.44140625" customWidth="1"/>
    <col min="15627" max="15627" width="9.33203125" customWidth="1"/>
    <col min="15628" max="15628" width="10.109375" customWidth="1"/>
    <col min="15629" max="15629" width="29.6640625" customWidth="1"/>
    <col min="15630" max="15641" width="8.77734375" customWidth="1"/>
    <col min="15873" max="15873" width="33.88671875" customWidth="1"/>
    <col min="15874" max="15874" width="9.21875" customWidth="1"/>
    <col min="15875" max="15875" width="9" customWidth="1"/>
    <col min="15876" max="15876" width="8.6640625" customWidth="1"/>
    <col min="15877" max="15877" width="9.44140625" customWidth="1"/>
    <col min="15878" max="15878" width="9.21875" customWidth="1"/>
    <col min="15879" max="15879" width="9" customWidth="1"/>
    <col min="15880" max="15880" width="9.6640625" customWidth="1"/>
    <col min="15881" max="15881" width="8.6640625" customWidth="1"/>
    <col min="15882" max="15882" width="9.44140625" customWidth="1"/>
    <col min="15883" max="15883" width="9.33203125" customWidth="1"/>
    <col min="15884" max="15884" width="10.109375" customWidth="1"/>
    <col min="15885" max="15885" width="29.6640625" customWidth="1"/>
    <col min="15886" max="15897" width="8.77734375" customWidth="1"/>
    <col min="16129" max="16129" width="33.88671875" customWidth="1"/>
    <col min="16130" max="16130" width="9.21875" customWidth="1"/>
    <col min="16131" max="16131" width="9" customWidth="1"/>
    <col min="16132" max="16132" width="8.6640625" customWidth="1"/>
    <col min="16133" max="16133" width="9.44140625" customWidth="1"/>
    <col min="16134" max="16134" width="9.21875" customWidth="1"/>
    <col min="16135" max="16135" width="9" customWidth="1"/>
    <col min="16136" max="16136" width="9.6640625" customWidth="1"/>
    <col min="16137" max="16137" width="8.6640625" customWidth="1"/>
    <col min="16138" max="16138" width="9.44140625" customWidth="1"/>
    <col min="16139" max="16139" width="9.33203125" customWidth="1"/>
    <col min="16140" max="16140" width="10.109375" customWidth="1"/>
    <col min="16141" max="16141" width="29.6640625" customWidth="1"/>
    <col min="16142" max="16153" width="8.77734375" customWidth="1"/>
  </cols>
  <sheetData>
    <row r="1" spans="1:25">
      <c r="A1" s="129" t="s">
        <v>490</v>
      </c>
      <c r="B1" s="704" t="s">
        <v>572</v>
      </c>
      <c r="C1" s="704"/>
      <c r="D1" s="704"/>
      <c r="E1" s="704"/>
      <c r="F1" s="704"/>
      <c r="G1" s="704"/>
      <c r="H1" s="704"/>
      <c r="I1" s="704"/>
      <c r="J1" s="704"/>
      <c r="K1" s="704"/>
      <c r="L1" s="704"/>
      <c r="M1" s="129" t="s">
        <v>490</v>
      </c>
      <c r="N1" s="704" t="s">
        <v>572</v>
      </c>
      <c r="O1" s="704"/>
      <c r="P1" s="704"/>
      <c r="Q1" s="704"/>
      <c r="R1" s="704"/>
      <c r="S1" s="704"/>
      <c r="T1" s="704"/>
      <c r="U1" s="704"/>
      <c r="V1" s="704"/>
      <c r="W1" s="704"/>
      <c r="X1" s="704"/>
      <c r="Y1" s="704"/>
    </row>
    <row r="2" spans="1:25">
      <c r="A2" s="129" t="s">
        <v>491</v>
      </c>
      <c r="B2" s="125" t="s">
        <v>573</v>
      </c>
      <c r="D2" s="129" t="s">
        <v>19</v>
      </c>
      <c r="E2" s="125" t="s">
        <v>135</v>
      </c>
      <c r="M2" s="129" t="s">
        <v>491</v>
      </c>
      <c r="N2" s="125" t="s">
        <v>573</v>
      </c>
      <c r="P2" s="129" t="s">
        <v>19</v>
      </c>
      <c r="Q2" s="125" t="s">
        <v>135</v>
      </c>
    </row>
    <row r="3" spans="1:25">
      <c r="M3" s="317"/>
      <c r="N3" s="317"/>
    </row>
    <row r="4" spans="1:25">
      <c r="A4" s="130" t="s">
        <v>574</v>
      </c>
      <c r="M4" s="130" t="s">
        <v>574</v>
      </c>
    </row>
    <row r="5" spans="1:25">
      <c r="A5" s="446" t="s">
        <v>575</v>
      </c>
      <c r="M5" s="446" t="s">
        <v>576</v>
      </c>
    </row>
    <row r="6" spans="1:25" ht="15" thickBot="1">
      <c r="A6" s="130"/>
      <c r="M6" s="130"/>
    </row>
    <row r="7" spans="1:25" s="449" customFormat="1" ht="36.75" customHeight="1" thickTop="1">
      <c r="A7" s="447"/>
      <c r="B7" s="717" t="s">
        <v>427</v>
      </c>
      <c r="C7" s="719" t="s">
        <v>428</v>
      </c>
      <c r="D7" s="720"/>
      <c r="E7" s="717" t="s">
        <v>429</v>
      </c>
      <c r="F7" s="717" t="s">
        <v>430</v>
      </c>
      <c r="G7" s="717" t="s">
        <v>431</v>
      </c>
      <c r="H7" s="717" t="s">
        <v>432</v>
      </c>
      <c r="I7" s="717" t="s">
        <v>433</v>
      </c>
      <c r="J7" s="717" t="s">
        <v>434</v>
      </c>
      <c r="K7" s="717" t="s">
        <v>435</v>
      </c>
      <c r="L7" s="721" t="s">
        <v>131</v>
      </c>
      <c r="M7" s="448"/>
      <c r="N7" s="714" t="s">
        <v>577</v>
      </c>
      <c r="O7" s="715"/>
      <c r="P7" s="714" t="s">
        <v>566</v>
      </c>
      <c r="Q7" s="715"/>
      <c r="R7" s="714" t="s">
        <v>567</v>
      </c>
      <c r="S7" s="715"/>
      <c r="T7" s="714" t="s">
        <v>568</v>
      </c>
      <c r="U7" s="715"/>
      <c r="V7" s="714" t="s">
        <v>569</v>
      </c>
      <c r="W7" s="715"/>
      <c r="X7" s="714" t="s">
        <v>570</v>
      </c>
      <c r="Y7" s="716"/>
    </row>
    <row r="8" spans="1:25" s="449" customFormat="1" ht="39.6">
      <c r="A8" s="450"/>
      <c r="B8" s="718"/>
      <c r="C8" s="451" t="s">
        <v>578</v>
      </c>
      <c r="D8" s="452" t="s">
        <v>437</v>
      </c>
      <c r="E8" s="718"/>
      <c r="F8" s="718"/>
      <c r="G8" s="718"/>
      <c r="H8" s="718"/>
      <c r="I8" s="718"/>
      <c r="J8" s="718"/>
      <c r="K8" s="718"/>
      <c r="L8" s="722"/>
      <c r="M8" s="453"/>
      <c r="N8" s="454" t="s">
        <v>579</v>
      </c>
      <c r="O8" s="454" t="s">
        <v>437</v>
      </c>
      <c r="P8" s="454" t="s">
        <v>579</v>
      </c>
      <c r="Q8" s="454" t="s">
        <v>437</v>
      </c>
      <c r="R8" s="454" t="s">
        <v>579</v>
      </c>
      <c r="S8" s="454" t="s">
        <v>437</v>
      </c>
      <c r="T8" s="454" t="s">
        <v>579</v>
      </c>
      <c r="U8" s="454" t="s">
        <v>437</v>
      </c>
      <c r="V8" s="454" t="s">
        <v>579</v>
      </c>
      <c r="W8" s="454" t="s">
        <v>437</v>
      </c>
      <c r="X8" s="454" t="s">
        <v>579</v>
      </c>
      <c r="Y8" s="455" t="s">
        <v>437</v>
      </c>
    </row>
    <row r="9" spans="1:25" ht="24" customHeight="1">
      <c r="A9" s="456" t="s">
        <v>580</v>
      </c>
      <c r="B9" s="367">
        <v>0</v>
      </c>
      <c r="C9" s="367">
        <v>0</v>
      </c>
      <c r="D9" s="367">
        <v>0</v>
      </c>
      <c r="E9" s="367">
        <v>0</v>
      </c>
      <c r="F9" s="367">
        <v>0</v>
      </c>
      <c r="G9" s="367">
        <v>0</v>
      </c>
      <c r="H9" s="367">
        <v>0</v>
      </c>
      <c r="I9" s="367">
        <v>0</v>
      </c>
      <c r="J9" s="367">
        <v>0</v>
      </c>
      <c r="K9" s="367">
        <v>0</v>
      </c>
      <c r="L9" s="457">
        <f t="shared" ref="L9:L19" si="0">SUM(B9:K9)</f>
        <v>0</v>
      </c>
      <c r="M9" s="456" t="s">
        <v>581</v>
      </c>
      <c r="N9" s="367">
        <v>0</v>
      </c>
      <c r="O9" s="367">
        <v>0</v>
      </c>
      <c r="P9" s="367">
        <v>0</v>
      </c>
      <c r="Q9" s="367">
        <v>0</v>
      </c>
      <c r="R9" s="367">
        <v>0</v>
      </c>
      <c r="S9" s="367">
        <v>0</v>
      </c>
      <c r="T9" s="367">
        <v>0</v>
      </c>
      <c r="U9" s="367">
        <v>0</v>
      </c>
      <c r="V9" s="367">
        <v>0</v>
      </c>
      <c r="W9" s="367">
        <v>0</v>
      </c>
      <c r="X9" s="367">
        <v>0</v>
      </c>
      <c r="Y9" s="458">
        <v>0</v>
      </c>
    </row>
    <row r="10" spans="1:25" ht="15" customHeight="1">
      <c r="A10" s="356" t="s">
        <v>582</v>
      </c>
      <c r="B10" s="367">
        <v>0</v>
      </c>
      <c r="C10" s="367">
        <v>0</v>
      </c>
      <c r="D10" s="367">
        <v>0</v>
      </c>
      <c r="E10" s="367">
        <v>0</v>
      </c>
      <c r="F10" s="367">
        <v>0</v>
      </c>
      <c r="G10" s="367">
        <v>0</v>
      </c>
      <c r="H10" s="367">
        <v>0</v>
      </c>
      <c r="I10" s="367">
        <v>0</v>
      </c>
      <c r="J10" s="367">
        <v>0</v>
      </c>
      <c r="K10" s="367">
        <v>0</v>
      </c>
      <c r="L10" s="457">
        <f t="shared" si="0"/>
        <v>0</v>
      </c>
      <c r="M10" s="356" t="s">
        <v>583</v>
      </c>
      <c r="N10" s="367">
        <v>0</v>
      </c>
      <c r="O10" s="367">
        <v>0</v>
      </c>
      <c r="P10" s="367">
        <v>0</v>
      </c>
      <c r="Q10" s="367">
        <v>0</v>
      </c>
      <c r="R10" s="367">
        <v>0</v>
      </c>
      <c r="S10" s="367">
        <v>0</v>
      </c>
      <c r="T10" s="367">
        <v>0</v>
      </c>
      <c r="U10" s="367">
        <v>0</v>
      </c>
      <c r="V10" s="367">
        <v>0</v>
      </c>
      <c r="W10" s="367">
        <v>0</v>
      </c>
      <c r="X10" s="367">
        <v>0</v>
      </c>
      <c r="Y10" s="459">
        <v>0</v>
      </c>
    </row>
    <row r="11" spans="1:25" s="133" customFormat="1" ht="27" customHeight="1">
      <c r="A11" s="460" t="s">
        <v>584</v>
      </c>
      <c r="B11" s="461">
        <f>SUM(B9:B10)</f>
        <v>0</v>
      </c>
      <c r="C11" s="461">
        <f t="shared" ref="C11:K11" si="1">SUM(C9:C10)</f>
        <v>0</v>
      </c>
      <c r="D11" s="461">
        <f t="shared" si="1"/>
        <v>0</v>
      </c>
      <c r="E11" s="461">
        <f t="shared" si="1"/>
        <v>0</v>
      </c>
      <c r="F11" s="461">
        <f t="shared" si="1"/>
        <v>0</v>
      </c>
      <c r="G11" s="461">
        <f t="shared" si="1"/>
        <v>0</v>
      </c>
      <c r="H11" s="461">
        <f t="shared" si="1"/>
        <v>0</v>
      </c>
      <c r="I11" s="461">
        <f t="shared" si="1"/>
        <v>0</v>
      </c>
      <c r="J11" s="461">
        <f t="shared" si="1"/>
        <v>0</v>
      </c>
      <c r="K11" s="461">
        <f t="shared" si="1"/>
        <v>0</v>
      </c>
      <c r="L11" s="462">
        <f t="shared" si="0"/>
        <v>0</v>
      </c>
      <c r="M11" s="460" t="s">
        <v>584</v>
      </c>
      <c r="N11" s="461">
        <f>SUM(N9:N10)</f>
        <v>0</v>
      </c>
      <c r="O11" s="461">
        <f t="shared" ref="O11:Y11" si="2">SUM(O9:O10)</f>
        <v>0</v>
      </c>
      <c r="P11" s="461">
        <f t="shared" si="2"/>
        <v>0</v>
      </c>
      <c r="Q11" s="461">
        <f t="shared" si="2"/>
        <v>0</v>
      </c>
      <c r="R11" s="461">
        <f t="shared" si="2"/>
        <v>0</v>
      </c>
      <c r="S11" s="461">
        <f t="shared" si="2"/>
        <v>0</v>
      </c>
      <c r="T11" s="461">
        <f t="shared" si="2"/>
        <v>0</v>
      </c>
      <c r="U11" s="461">
        <f t="shared" si="2"/>
        <v>0</v>
      </c>
      <c r="V11" s="461">
        <f t="shared" si="2"/>
        <v>0</v>
      </c>
      <c r="W11" s="461">
        <f t="shared" si="2"/>
        <v>0</v>
      </c>
      <c r="X11" s="461">
        <f t="shared" si="2"/>
        <v>0</v>
      </c>
      <c r="Y11" s="462">
        <f t="shared" si="2"/>
        <v>0</v>
      </c>
    </row>
    <row r="12" spans="1:25" ht="15" customHeight="1">
      <c r="A12" s="356" t="s">
        <v>585</v>
      </c>
      <c r="B12" s="367">
        <v>0</v>
      </c>
      <c r="C12" s="367">
        <v>0</v>
      </c>
      <c r="D12" s="367">
        <v>0</v>
      </c>
      <c r="E12" s="367">
        <v>0</v>
      </c>
      <c r="F12" s="367">
        <v>0</v>
      </c>
      <c r="G12" s="367">
        <v>0</v>
      </c>
      <c r="H12" s="367">
        <v>0</v>
      </c>
      <c r="I12" s="367">
        <v>0</v>
      </c>
      <c r="J12" s="367">
        <v>0</v>
      </c>
      <c r="K12" s="367">
        <v>0</v>
      </c>
      <c r="L12" s="457">
        <f t="shared" si="0"/>
        <v>0</v>
      </c>
      <c r="M12" s="356" t="s">
        <v>586</v>
      </c>
      <c r="N12" s="367">
        <v>0</v>
      </c>
      <c r="O12" s="367">
        <v>0</v>
      </c>
      <c r="P12" s="367">
        <v>0</v>
      </c>
      <c r="Q12" s="367">
        <v>0</v>
      </c>
      <c r="R12" s="367">
        <v>0</v>
      </c>
      <c r="S12" s="367">
        <v>0</v>
      </c>
      <c r="T12" s="367">
        <v>0</v>
      </c>
      <c r="U12" s="367">
        <v>0</v>
      </c>
      <c r="V12" s="367">
        <v>0</v>
      </c>
      <c r="W12" s="367">
        <v>0</v>
      </c>
      <c r="X12" s="367">
        <v>0</v>
      </c>
      <c r="Y12" s="459">
        <v>0</v>
      </c>
    </row>
    <row r="13" spans="1:25" ht="15" customHeight="1">
      <c r="A13" s="356" t="s">
        <v>587</v>
      </c>
      <c r="B13" s="367">
        <v>0</v>
      </c>
      <c r="C13" s="367">
        <v>0</v>
      </c>
      <c r="D13" s="367">
        <v>0</v>
      </c>
      <c r="E13" s="367">
        <v>0</v>
      </c>
      <c r="F13" s="367">
        <v>0</v>
      </c>
      <c r="G13" s="367">
        <v>0</v>
      </c>
      <c r="H13" s="367">
        <v>0</v>
      </c>
      <c r="I13" s="367">
        <v>0</v>
      </c>
      <c r="J13" s="367">
        <v>0</v>
      </c>
      <c r="K13" s="367">
        <v>0</v>
      </c>
      <c r="L13" s="457">
        <f t="shared" si="0"/>
        <v>0</v>
      </c>
      <c r="M13" s="356" t="s">
        <v>588</v>
      </c>
      <c r="N13" s="367">
        <v>0</v>
      </c>
      <c r="O13" s="367">
        <v>0</v>
      </c>
      <c r="P13" s="367">
        <v>0</v>
      </c>
      <c r="Q13" s="367">
        <v>0</v>
      </c>
      <c r="R13" s="367">
        <v>0</v>
      </c>
      <c r="S13" s="367">
        <v>0</v>
      </c>
      <c r="T13" s="367">
        <v>0</v>
      </c>
      <c r="U13" s="367">
        <v>0</v>
      </c>
      <c r="V13" s="367">
        <v>0</v>
      </c>
      <c r="W13" s="367">
        <v>0</v>
      </c>
      <c r="X13" s="367">
        <v>0</v>
      </c>
      <c r="Y13" s="459">
        <v>0</v>
      </c>
    </row>
    <row r="14" spans="1:25" ht="15" customHeight="1">
      <c r="A14" s="356" t="s">
        <v>589</v>
      </c>
      <c r="B14" s="367">
        <v>0</v>
      </c>
      <c r="C14" s="367">
        <v>0</v>
      </c>
      <c r="D14" s="367">
        <v>0</v>
      </c>
      <c r="E14" s="367">
        <v>0</v>
      </c>
      <c r="F14" s="367">
        <v>0</v>
      </c>
      <c r="G14" s="367">
        <v>0</v>
      </c>
      <c r="H14" s="367">
        <v>0</v>
      </c>
      <c r="I14" s="367">
        <v>0</v>
      </c>
      <c r="J14" s="367">
        <v>0</v>
      </c>
      <c r="K14" s="367">
        <v>0</v>
      </c>
      <c r="L14" s="457">
        <f t="shared" si="0"/>
        <v>0</v>
      </c>
      <c r="M14" s="356" t="s">
        <v>590</v>
      </c>
      <c r="N14" s="367">
        <v>0</v>
      </c>
      <c r="O14" s="367">
        <v>0</v>
      </c>
      <c r="P14" s="367">
        <v>0</v>
      </c>
      <c r="Q14" s="367">
        <v>0</v>
      </c>
      <c r="R14" s="367">
        <v>0</v>
      </c>
      <c r="S14" s="367">
        <v>0</v>
      </c>
      <c r="T14" s="367">
        <v>0</v>
      </c>
      <c r="U14" s="367">
        <v>0</v>
      </c>
      <c r="V14" s="367">
        <v>0</v>
      </c>
      <c r="W14" s="367">
        <v>0</v>
      </c>
      <c r="X14" s="367">
        <v>0</v>
      </c>
      <c r="Y14" s="459">
        <v>0</v>
      </c>
    </row>
    <row r="15" spans="1:25" ht="15" customHeight="1">
      <c r="A15" s="356" t="s">
        <v>591</v>
      </c>
      <c r="B15" s="367">
        <v>0</v>
      </c>
      <c r="C15" s="367">
        <v>0</v>
      </c>
      <c r="D15" s="367">
        <v>0</v>
      </c>
      <c r="E15" s="367">
        <v>0</v>
      </c>
      <c r="F15" s="367">
        <v>0</v>
      </c>
      <c r="G15" s="367">
        <v>0</v>
      </c>
      <c r="H15" s="367">
        <v>0</v>
      </c>
      <c r="I15" s="367">
        <v>0</v>
      </c>
      <c r="J15" s="367">
        <v>0</v>
      </c>
      <c r="K15" s="367">
        <v>0</v>
      </c>
      <c r="L15" s="457">
        <f t="shared" si="0"/>
        <v>0</v>
      </c>
      <c r="M15" s="356" t="s">
        <v>592</v>
      </c>
      <c r="N15" s="367">
        <v>0</v>
      </c>
      <c r="O15" s="367">
        <v>0</v>
      </c>
      <c r="P15" s="367">
        <v>0</v>
      </c>
      <c r="Q15" s="367">
        <v>0</v>
      </c>
      <c r="R15" s="367">
        <v>0</v>
      </c>
      <c r="S15" s="367">
        <v>0</v>
      </c>
      <c r="T15" s="367">
        <v>0</v>
      </c>
      <c r="U15" s="367">
        <v>0</v>
      </c>
      <c r="V15" s="367">
        <v>0</v>
      </c>
      <c r="W15" s="367">
        <v>0</v>
      </c>
      <c r="X15" s="367">
        <v>0</v>
      </c>
      <c r="Y15" s="459">
        <v>0</v>
      </c>
    </row>
    <row r="16" spans="1:25" s="133" customFormat="1" ht="27" customHeight="1">
      <c r="A16" s="460" t="s">
        <v>593</v>
      </c>
      <c r="B16" s="461">
        <f>(B12+B13)-(B14+B15)</f>
        <v>0</v>
      </c>
      <c r="C16" s="461">
        <f t="shared" ref="C16:K16" si="3">(C12+C13)-(C14+C15)</f>
        <v>0</v>
      </c>
      <c r="D16" s="461">
        <f t="shared" si="3"/>
        <v>0</v>
      </c>
      <c r="E16" s="461">
        <f t="shared" si="3"/>
        <v>0</v>
      </c>
      <c r="F16" s="461">
        <f t="shared" si="3"/>
        <v>0</v>
      </c>
      <c r="G16" s="461">
        <f t="shared" si="3"/>
        <v>0</v>
      </c>
      <c r="H16" s="461">
        <f t="shared" si="3"/>
        <v>0</v>
      </c>
      <c r="I16" s="461">
        <f t="shared" si="3"/>
        <v>0</v>
      </c>
      <c r="J16" s="461">
        <f t="shared" si="3"/>
        <v>0</v>
      </c>
      <c r="K16" s="461">
        <f t="shared" si="3"/>
        <v>0</v>
      </c>
      <c r="L16" s="462">
        <f t="shared" si="0"/>
        <v>0</v>
      </c>
      <c r="M16" s="460" t="s">
        <v>593</v>
      </c>
      <c r="N16" s="461">
        <f>(N12+N13)-(N14+N15)</f>
        <v>0</v>
      </c>
      <c r="O16" s="461">
        <f t="shared" ref="O16:Y16" si="4">(O12+O13)-(O14+O15)</f>
        <v>0</v>
      </c>
      <c r="P16" s="461">
        <f t="shared" si="4"/>
        <v>0</v>
      </c>
      <c r="Q16" s="461">
        <f t="shared" si="4"/>
        <v>0</v>
      </c>
      <c r="R16" s="461">
        <f t="shared" si="4"/>
        <v>0</v>
      </c>
      <c r="S16" s="461">
        <f t="shared" si="4"/>
        <v>0</v>
      </c>
      <c r="T16" s="461">
        <f t="shared" si="4"/>
        <v>0</v>
      </c>
      <c r="U16" s="461">
        <f t="shared" si="4"/>
        <v>0</v>
      </c>
      <c r="V16" s="461">
        <f t="shared" si="4"/>
        <v>0</v>
      </c>
      <c r="W16" s="461">
        <f t="shared" si="4"/>
        <v>0</v>
      </c>
      <c r="X16" s="461">
        <f t="shared" si="4"/>
        <v>0</v>
      </c>
      <c r="Y16" s="462">
        <f t="shared" si="4"/>
        <v>0</v>
      </c>
    </row>
    <row r="17" spans="1:25" ht="15" customHeight="1">
      <c r="A17" s="356" t="s">
        <v>594</v>
      </c>
      <c r="B17" s="367">
        <v>0</v>
      </c>
      <c r="C17" s="367">
        <v>0</v>
      </c>
      <c r="D17" s="367">
        <v>0</v>
      </c>
      <c r="E17" s="367">
        <v>0</v>
      </c>
      <c r="F17" s="367">
        <v>0</v>
      </c>
      <c r="G17" s="367">
        <v>0</v>
      </c>
      <c r="H17" s="367">
        <v>0</v>
      </c>
      <c r="I17" s="367">
        <v>0</v>
      </c>
      <c r="J17" s="367">
        <v>0</v>
      </c>
      <c r="K17" s="367">
        <v>0</v>
      </c>
      <c r="L17" s="457">
        <f t="shared" si="0"/>
        <v>0</v>
      </c>
      <c r="M17" s="356" t="s">
        <v>595</v>
      </c>
      <c r="N17" s="367">
        <v>0</v>
      </c>
      <c r="O17" s="367">
        <v>0</v>
      </c>
      <c r="P17" s="367">
        <v>0</v>
      </c>
      <c r="Q17" s="367">
        <v>0</v>
      </c>
      <c r="R17" s="367">
        <v>0</v>
      </c>
      <c r="S17" s="367">
        <v>0</v>
      </c>
      <c r="T17" s="367">
        <v>0</v>
      </c>
      <c r="U17" s="367">
        <v>0</v>
      </c>
      <c r="V17" s="367">
        <v>0</v>
      </c>
      <c r="W17" s="367">
        <v>0</v>
      </c>
      <c r="X17" s="367">
        <v>0</v>
      </c>
      <c r="Y17" s="459">
        <v>0</v>
      </c>
    </row>
    <row r="18" spans="1:25" ht="15" customHeight="1">
      <c r="A18" s="463" t="s">
        <v>596</v>
      </c>
      <c r="B18" s="367">
        <v>0</v>
      </c>
      <c r="C18" s="367">
        <v>0</v>
      </c>
      <c r="D18" s="367">
        <v>0</v>
      </c>
      <c r="E18" s="367">
        <v>0</v>
      </c>
      <c r="F18" s="367">
        <v>0</v>
      </c>
      <c r="G18" s="367">
        <v>0</v>
      </c>
      <c r="H18" s="367">
        <v>0</v>
      </c>
      <c r="I18" s="367">
        <v>0</v>
      </c>
      <c r="J18" s="367">
        <v>0</v>
      </c>
      <c r="K18" s="367">
        <v>0</v>
      </c>
      <c r="L18" s="457">
        <f t="shared" si="0"/>
        <v>0</v>
      </c>
      <c r="M18" s="463" t="s">
        <v>597</v>
      </c>
      <c r="N18" s="367">
        <v>0</v>
      </c>
      <c r="O18" s="367">
        <v>0</v>
      </c>
      <c r="P18" s="367">
        <v>0</v>
      </c>
      <c r="Q18" s="367">
        <v>0</v>
      </c>
      <c r="R18" s="367">
        <v>0</v>
      </c>
      <c r="S18" s="367">
        <v>0</v>
      </c>
      <c r="T18" s="367">
        <v>0</v>
      </c>
      <c r="U18" s="367">
        <v>0</v>
      </c>
      <c r="V18" s="367">
        <v>0</v>
      </c>
      <c r="W18" s="367">
        <v>0</v>
      </c>
      <c r="X18" s="367">
        <v>0</v>
      </c>
      <c r="Y18" s="459">
        <v>0</v>
      </c>
    </row>
    <row r="19" spans="1:25" s="133" customFormat="1" ht="27" customHeight="1">
      <c r="A19" s="464" t="s">
        <v>598</v>
      </c>
      <c r="B19" s="369">
        <f>B11-(B16+B17+B18)</f>
        <v>0</v>
      </c>
      <c r="C19" s="369">
        <f t="shared" ref="C19:K19" si="5">C11-(C16+C17+C18)</f>
        <v>0</v>
      </c>
      <c r="D19" s="369">
        <f t="shared" si="5"/>
        <v>0</v>
      </c>
      <c r="E19" s="369">
        <f t="shared" si="5"/>
        <v>0</v>
      </c>
      <c r="F19" s="369">
        <f t="shared" si="5"/>
        <v>0</v>
      </c>
      <c r="G19" s="369">
        <f t="shared" si="5"/>
        <v>0</v>
      </c>
      <c r="H19" s="369">
        <f t="shared" si="5"/>
        <v>0</v>
      </c>
      <c r="I19" s="369">
        <f t="shared" si="5"/>
        <v>0</v>
      </c>
      <c r="J19" s="369">
        <f t="shared" si="5"/>
        <v>0</v>
      </c>
      <c r="K19" s="369">
        <f t="shared" si="5"/>
        <v>0</v>
      </c>
      <c r="L19" s="465">
        <f t="shared" si="0"/>
        <v>0</v>
      </c>
      <c r="M19" s="460" t="s">
        <v>598</v>
      </c>
      <c r="N19" s="369">
        <f>N11-(N16+N17+N18)</f>
        <v>0</v>
      </c>
      <c r="O19" s="369">
        <f t="shared" ref="O19:Y19" si="6">O11-(O16+O17+O18)</f>
        <v>0</v>
      </c>
      <c r="P19" s="369">
        <f t="shared" si="6"/>
        <v>0</v>
      </c>
      <c r="Q19" s="369">
        <f t="shared" si="6"/>
        <v>0</v>
      </c>
      <c r="R19" s="369">
        <f t="shared" si="6"/>
        <v>0</v>
      </c>
      <c r="S19" s="369">
        <f t="shared" si="6"/>
        <v>0</v>
      </c>
      <c r="T19" s="369">
        <f t="shared" si="6"/>
        <v>0</v>
      </c>
      <c r="U19" s="369">
        <f t="shared" si="6"/>
        <v>0</v>
      </c>
      <c r="V19" s="369">
        <f t="shared" si="6"/>
        <v>0</v>
      </c>
      <c r="W19" s="369">
        <f t="shared" si="6"/>
        <v>0</v>
      </c>
      <c r="X19" s="369">
        <f t="shared" si="6"/>
        <v>0</v>
      </c>
      <c r="Y19" s="465">
        <f t="shared" si="6"/>
        <v>0</v>
      </c>
    </row>
    <row r="20" spans="1:25" ht="15" customHeight="1">
      <c r="A20" s="356" t="s">
        <v>599</v>
      </c>
      <c r="B20" s="466" t="e">
        <f>(B16/B11)</f>
        <v>#DIV/0!</v>
      </c>
      <c r="C20" s="466" t="e">
        <f t="shared" ref="C20:L20" si="7">(C16/C11)</f>
        <v>#DIV/0!</v>
      </c>
      <c r="D20" s="466" t="e">
        <f t="shared" si="7"/>
        <v>#DIV/0!</v>
      </c>
      <c r="E20" s="466" t="e">
        <f t="shared" si="7"/>
        <v>#DIV/0!</v>
      </c>
      <c r="F20" s="466" t="e">
        <f t="shared" si="7"/>
        <v>#DIV/0!</v>
      </c>
      <c r="G20" s="466" t="e">
        <f t="shared" si="7"/>
        <v>#DIV/0!</v>
      </c>
      <c r="H20" s="466" t="e">
        <f t="shared" si="7"/>
        <v>#DIV/0!</v>
      </c>
      <c r="I20" s="466" t="e">
        <f t="shared" si="7"/>
        <v>#DIV/0!</v>
      </c>
      <c r="J20" s="466" t="e">
        <f t="shared" si="7"/>
        <v>#DIV/0!</v>
      </c>
      <c r="K20" s="466" t="e">
        <f t="shared" si="7"/>
        <v>#DIV/0!</v>
      </c>
      <c r="L20" s="467" t="e">
        <f t="shared" si="7"/>
        <v>#DIV/0!</v>
      </c>
      <c r="M20" s="356" t="s">
        <v>599</v>
      </c>
      <c r="N20" s="466" t="e">
        <f>(N16/N11)</f>
        <v>#DIV/0!</v>
      </c>
      <c r="O20" s="466" t="e">
        <f>(O16/O11)</f>
        <v>#DIV/0!</v>
      </c>
      <c r="P20" s="466" t="e">
        <f t="shared" ref="P20:X20" si="8">(P16/P11)</f>
        <v>#DIV/0!</v>
      </c>
      <c r="Q20" s="466" t="e">
        <f t="shared" si="8"/>
        <v>#DIV/0!</v>
      </c>
      <c r="R20" s="466" t="e">
        <f t="shared" si="8"/>
        <v>#DIV/0!</v>
      </c>
      <c r="S20" s="466" t="e">
        <f t="shared" si="8"/>
        <v>#DIV/0!</v>
      </c>
      <c r="T20" s="466" t="e">
        <f t="shared" si="8"/>
        <v>#DIV/0!</v>
      </c>
      <c r="U20" s="466" t="e">
        <f t="shared" si="8"/>
        <v>#DIV/0!</v>
      </c>
      <c r="V20" s="466" t="e">
        <f t="shared" si="8"/>
        <v>#DIV/0!</v>
      </c>
      <c r="W20" s="466" t="e">
        <f t="shared" si="8"/>
        <v>#DIV/0!</v>
      </c>
      <c r="X20" s="466" t="e">
        <f t="shared" si="8"/>
        <v>#DIV/0!</v>
      </c>
      <c r="Y20" s="467" t="e">
        <f>(Y16/Y11)</f>
        <v>#DIV/0!</v>
      </c>
    </row>
    <row r="21" spans="1:25" ht="15" customHeight="1">
      <c r="A21" s="356" t="s">
        <v>600</v>
      </c>
      <c r="B21" s="466" t="e">
        <f>(B17/B9)</f>
        <v>#DIV/0!</v>
      </c>
      <c r="C21" s="466" t="e">
        <f t="shared" ref="C21:L21" si="9">(C17/C9)</f>
        <v>#DIV/0!</v>
      </c>
      <c r="D21" s="466" t="e">
        <f t="shared" si="9"/>
        <v>#DIV/0!</v>
      </c>
      <c r="E21" s="466" t="e">
        <f t="shared" si="9"/>
        <v>#DIV/0!</v>
      </c>
      <c r="F21" s="466" t="e">
        <f t="shared" si="9"/>
        <v>#DIV/0!</v>
      </c>
      <c r="G21" s="466" t="e">
        <f t="shared" si="9"/>
        <v>#DIV/0!</v>
      </c>
      <c r="H21" s="466" t="e">
        <f t="shared" si="9"/>
        <v>#DIV/0!</v>
      </c>
      <c r="I21" s="466" t="e">
        <f t="shared" si="9"/>
        <v>#DIV/0!</v>
      </c>
      <c r="J21" s="466" t="e">
        <f t="shared" si="9"/>
        <v>#DIV/0!</v>
      </c>
      <c r="K21" s="466" t="e">
        <f t="shared" si="9"/>
        <v>#DIV/0!</v>
      </c>
      <c r="L21" s="468" t="e">
        <f t="shared" si="9"/>
        <v>#DIV/0!</v>
      </c>
      <c r="M21" s="356" t="s">
        <v>600</v>
      </c>
      <c r="N21" s="466" t="e">
        <f>(N17/N9)</f>
        <v>#DIV/0!</v>
      </c>
      <c r="O21" s="466" t="e">
        <f>(O17/O9)</f>
        <v>#DIV/0!</v>
      </c>
      <c r="P21" s="466" t="e">
        <f t="shared" ref="P21:X21" si="10">(P17/P9)</f>
        <v>#DIV/0!</v>
      </c>
      <c r="Q21" s="466" t="e">
        <f t="shared" si="10"/>
        <v>#DIV/0!</v>
      </c>
      <c r="R21" s="466" t="e">
        <f t="shared" si="10"/>
        <v>#DIV/0!</v>
      </c>
      <c r="S21" s="466" t="e">
        <f t="shared" si="10"/>
        <v>#DIV/0!</v>
      </c>
      <c r="T21" s="466" t="e">
        <f t="shared" si="10"/>
        <v>#DIV/0!</v>
      </c>
      <c r="U21" s="466" t="e">
        <f t="shared" si="10"/>
        <v>#DIV/0!</v>
      </c>
      <c r="V21" s="466" t="e">
        <f t="shared" si="10"/>
        <v>#DIV/0!</v>
      </c>
      <c r="W21" s="466" t="e">
        <f t="shared" si="10"/>
        <v>#DIV/0!</v>
      </c>
      <c r="X21" s="466" t="e">
        <f t="shared" si="10"/>
        <v>#DIV/0!</v>
      </c>
      <c r="Y21" s="468" t="e">
        <f>(Y17/Y9)</f>
        <v>#DIV/0!</v>
      </c>
    </row>
    <row r="22" spans="1:25" ht="15" customHeight="1">
      <c r="A22" s="356" t="s">
        <v>601</v>
      </c>
      <c r="B22" s="466" t="e">
        <f>(B18/B11)</f>
        <v>#DIV/0!</v>
      </c>
      <c r="C22" s="466" t="e">
        <f t="shared" ref="C22:L22" si="11">(C18/C11)</f>
        <v>#DIV/0!</v>
      </c>
      <c r="D22" s="466" t="e">
        <f t="shared" si="11"/>
        <v>#DIV/0!</v>
      </c>
      <c r="E22" s="466" t="e">
        <f t="shared" si="11"/>
        <v>#DIV/0!</v>
      </c>
      <c r="F22" s="466" t="e">
        <f t="shared" si="11"/>
        <v>#DIV/0!</v>
      </c>
      <c r="G22" s="466" t="e">
        <f t="shared" si="11"/>
        <v>#DIV/0!</v>
      </c>
      <c r="H22" s="466" t="e">
        <f t="shared" si="11"/>
        <v>#DIV/0!</v>
      </c>
      <c r="I22" s="466" t="e">
        <f t="shared" si="11"/>
        <v>#DIV/0!</v>
      </c>
      <c r="J22" s="466" t="e">
        <f t="shared" si="11"/>
        <v>#DIV/0!</v>
      </c>
      <c r="K22" s="466" t="e">
        <f t="shared" si="11"/>
        <v>#DIV/0!</v>
      </c>
      <c r="L22" s="468" t="e">
        <f t="shared" si="11"/>
        <v>#DIV/0!</v>
      </c>
      <c r="M22" s="356" t="s">
        <v>601</v>
      </c>
      <c r="N22" s="466" t="e">
        <f>(N18/N11)</f>
        <v>#DIV/0!</v>
      </c>
      <c r="O22" s="466" t="e">
        <f>(O18/O11)</f>
        <v>#DIV/0!</v>
      </c>
      <c r="P22" s="466" t="e">
        <f t="shared" ref="P22:X22" si="12">(P18/P11)</f>
        <v>#DIV/0!</v>
      </c>
      <c r="Q22" s="466" t="e">
        <f t="shared" si="12"/>
        <v>#DIV/0!</v>
      </c>
      <c r="R22" s="466" t="e">
        <f t="shared" si="12"/>
        <v>#DIV/0!</v>
      </c>
      <c r="S22" s="466" t="e">
        <f t="shared" si="12"/>
        <v>#DIV/0!</v>
      </c>
      <c r="T22" s="466" t="e">
        <f t="shared" si="12"/>
        <v>#DIV/0!</v>
      </c>
      <c r="U22" s="466" t="e">
        <f t="shared" si="12"/>
        <v>#DIV/0!</v>
      </c>
      <c r="V22" s="466" t="e">
        <f t="shared" si="12"/>
        <v>#DIV/0!</v>
      </c>
      <c r="W22" s="466" t="e">
        <f t="shared" si="12"/>
        <v>#DIV/0!</v>
      </c>
      <c r="X22" s="466" t="e">
        <f t="shared" si="12"/>
        <v>#DIV/0!</v>
      </c>
      <c r="Y22" s="468" t="e">
        <f>(Y18/Y11)</f>
        <v>#DIV/0!</v>
      </c>
    </row>
    <row r="23" spans="1:25" ht="15" customHeight="1" thickBot="1">
      <c r="A23" s="469" t="s">
        <v>602</v>
      </c>
      <c r="B23" s="470" t="e">
        <f>(B19/B11)</f>
        <v>#DIV/0!</v>
      </c>
      <c r="C23" s="470" t="e">
        <f t="shared" ref="C23:L23" si="13">(C19/C11)</f>
        <v>#DIV/0!</v>
      </c>
      <c r="D23" s="470" t="e">
        <f t="shared" si="13"/>
        <v>#DIV/0!</v>
      </c>
      <c r="E23" s="470" t="e">
        <f t="shared" si="13"/>
        <v>#DIV/0!</v>
      </c>
      <c r="F23" s="470" t="e">
        <f t="shared" si="13"/>
        <v>#DIV/0!</v>
      </c>
      <c r="G23" s="470" t="e">
        <f t="shared" si="13"/>
        <v>#DIV/0!</v>
      </c>
      <c r="H23" s="470" t="e">
        <f t="shared" si="13"/>
        <v>#DIV/0!</v>
      </c>
      <c r="I23" s="470" t="e">
        <f t="shared" si="13"/>
        <v>#DIV/0!</v>
      </c>
      <c r="J23" s="470" t="e">
        <f t="shared" si="13"/>
        <v>#DIV/0!</v>
      </c>
      <c r="K23" s="470" t="e">
        <f t="shared" si="13"/>
        <v>#DIV/0!</v>
      </c>
      <c r="L23" s="471" t="e">
        <f t="shared" si="13"/>
        <v>#DIV/0!</v>
      </c>
      <c r="M23" s="469" t="s">
        <v>602</v>
      </c>
      <c r="N23" s="470" t="e">
        <f>(N19/N11)</f>
        <v>#DIV/0!</v>
      </c>
      <c r="O23" s="470" t="e">
        <f>(O19/O11)</f>
        <v>#DIV/0!</v>
      </c>
      <c r="P23" s="470" t="e">
        <f t="shared" ref="P23:X23" si="14">(P19/P11)</f>
        <v>#DIV/0!</v>
      </c>
      <c r="Q23" s="470" t="e">
        <f t="shared" si="14"/>
        <v>#DIV/0!</v>
      </c>
      <c r="R23" s="470" t="e">
        <f t="shared" si="14"/>
        <v>#DIV/0!</v>
      </c>
      <c r="S23" s="470" t="e">
        <f t="shared" si="14"/>
        <v>#DIV/0!</v>
      </c>
      <c r="T23" s="470" t="e">
        <f t="shared" si="14"/>
        <v>#DIV/0!</v>
      </c>
      <c r="U23" s="470" t="e">
        <f t="shared" si="14"/>
        <v>#DIV/0!</v>
      </c>
      <c r="V23" s="470" t="e">
        <f t="shared" si="14"/>
        <v>#DIV/0!</v>
      </c>
      <c r="W23" s="470" t="e">
        <f t="shared" si="14"/>
        <v>#DIV/0!</v>
      </c>
      <c r="X23" s="470" t="e">
        <f t="shared" si="14"/>
        <v>#DIV/0!</v>
      </c>
      <c r="Y23" s="471" t="e">
        <f>(Y19/Y11)</f>
        <v>#DIV/0!</v>
      </c>
    </row>
    <row r="24" spans="1:25" ht="15" thickTop="1"/>
  </sheetData>
  <mergeCells count="18">
    <mergeCell ref="X7:Y7"/>
    <mergeCell ref="B1:L1"/>
    <mergeCell ref="N1:Y1"/>
    <mergeCell ref="B7:B8"/>
    <mergeCell ref="C7:D7"/>
    <mergeCell ref="E7:E8"/>
    <mergeCell ref="F7:F8"/>
    <mergeCell ref="G7:G8"/>
    <mergeCell ref="H7:H8"/>
    <mergeCell ref="I7:I8"/>
    <mergeCell ref="J7:J8"/>
    <mergeCell ref="K7:K8"/>
    <mergeCell ref="L7:L8"/>
    <mergeCell ref="N7:O7"/>
    <mergeCell ref="P7:Q7"/>
    <mergeCell ref="R7:S7"/>
    <mergeCell ref="T7:U7"/>
    <mergeCell ref="V7:W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RECAP ETATS CIMA</vt:lpstr>
      <vt:lpstr>BILAN_IARD</vt:lpstr>
      <vt:lpstr>C1-IARD</vt:lpstr>
      <vt:lpstr>C4-IARD</vt:lpstr>
      <vt:lpstr>C5-IARD</vt:lpstr>
      <vt:lpstr>C5-IARD DETAIL</vt:lpstr>
      <vt:lpstr>C9-IARD</vt:lpstr>
      <vt:lpstr>C10-TabA</vt:lpstr>
      <vt:lpstr>C10A-IARD</vt:lpstr>
      <vt:lpstr>C10-TabB</vt:lpstr>
      <vt:lpstr>C10B-IARD</vt:lpstr>
      <vt:lpstr>C10C-IARD</vt:lpstr>
      <vt:lpstr>C10D-IARD</vt:lpstr>
      <vt:lpstr>C11-IARD</vt:lpstr>
      <vt:lpstr>CEG-IARD</vt:lpstr>
      <vt:lpstr>CGPP-IARD</vt:lpstr>
      <vt:lpstr>CRIA-IARD</vt:lpstr>
      <vt:lpstr>RG National IARD</vt:lpstr>
      <vt:lpstr>RA1</vt:lpstr>
      <vt:lpstr>RA2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2019-07-24T16:32:23Z</dcterms:modified>
</cp:coreProperties>
</file>